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ibutors" sheetId="1" state="visible" r:id="rId3"/>
    <sheet name="Payments" sheetId="2" state="visible" r:id="rId4"/>
    <sheet name="Settings" sheetId="3" state="visible" r:id="rId5"/>
    <sheet name="Guest list to send" sheetId="4" state="visible" r:id="rId6"/>
    <sheet name="Summary" sheetId="5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<sst xmlns="http://schemas.openxmlformats.org/spreadsheetml/2006/main" count="59" uniqueCount="51">
  <si>
    <t xml:space="preserve">No.</t>
  </si>
  <si>
    <t xml:space="preserve">Name</t>
  </si>
  <si>
    <t xml:space="preserve">Phone</t>
  </si>
  <si>
    <t xml:space="preserve">Category</t>
  </si>
  <si>
    <t xml:space="preserve">Pledged (TZS)</t>
  </si>
  <si>
    <t xml:space="preserve">Paid (TZS)</t>
  </si>
  <si>
    <t xml:space="preserve">Balance (TZS)</t>
  </si>
  <si>
    <t xml:space="preserve">% Paid</t>
  </si>
  <si>
    <t xml:space="preserve">Status</t>
  </si>
  <si>
    <t xml:space="preserve">Entries (auto)</t>
  </si>
  <si>
    <t xml:space="preserve">Entries (final)</t>
  </si>
  <si>
    <t xml:space="preserve">Notes</t>
  </si>
  <si>
    <t xml:space="preserve">Asha Juma</t>
  </si>
  <si>
    <t xml:space="preserve">0712 345 678</t>
  </si>
  <si>
    <t xml:space="preserve">Family</t>
  </si>
  <si>
    <t xml:space="preserve">John Mbwana</t>
  </si>
  <si>
    <t xml:space="preserve">0765 111 222</t>
  </si>
  <si>
    <t xml:space="preserve">Friend</t>
  </si>
  <si>
    <t xml:space="preserve">Neema Group</t>
  </si>
  <si>
    <t xml:space="preserve">0784 999 000</t>
  </si>
  <si>
    <t xml:space="preserve">Group</t>
  </si>
  <si>
    <t xml:space="preserve">Date</t>
  </si>
  <si>
    <t xml:space="preserve">Amount (TZS)</t>
  </si>
  <si>
    <t xml:space="preserve">Method</t>
  </si>
  <si>
    <t xml:space="preserve">Note</t>
  </si>
  <si>
    <t xml:space="preserve">M-Pesa</t>
  </si>
  <si>
    <t xml:space="preserve">Cash</t>
  </si>
  <si>
    <t xml:space="preserve">Airtel Money</t>
  </si>
  <si>
    <t xml:space="preserve">Bank</t>
  </si>
  <si>
    <t xml:space="preserve">Settings</t>
  </si>
  <si>
    <t xml:space="preserve">Entries are based on:</t>
  </si>
  <si>
    <t xml:space="preserve">Paid</t>
  </si>
  <si>
    <t xml:space="preserve">Contribution tiers (edit these)</t>
  </si>
  <si>
    <t xml:space="preserve">Amount from (TZS)</t>
  </si>
  <si>
    <t xml:space="preserve">Entries</t>
  </si>
  <si>
    <t xml:space="preserve">Entries (auto) = the entries of the highest tier whose amount is still at or below the guest's amount.</t>
  </si>
  <si>
    <t xml:space="preserve">Event Contribution &amp; Guest Tracker</t>
  </si>
  <si>
    <t xml:space="preserve">Total pledged</t>
  </si>
  <si>
    <t xml:space="preserve">Total collected</t>
  </si>
  <si>
    <t xml:space="preserve">Outstanding</t>
  </si>
  <si>
    <t xml:space="preserve">% collected</t>
  </si>
  <si>
    <t xml:space="preserve">Contributors</t>
  </si>
  <si>
    <t xml:space="preserve">Completed</t>
  </si>
  <si>
    <t xml:space="preserve">Partly paid</t>
  </si>
  <si>
    <t xml:space="preserve">Not started</t>
  </si>
  <si>
    <t xml:space="preserve">Expected headcount (entries)</t>
  </si>
  <si>
    <t xml:space="preserve">How to use</t>
  </si>
  <si>
    <t xml:space="preserve">1. In Contributors, list each person, their phone and what they pledged.</t>
  </si>
  <si>
    <t xml:space="preserve">2. Log every payment in Payments (pick the name from the dropdown). Paid, balance and status fill in.</t>
  </si>
  <si>
    <t xml:space="preserve">3. Set your tiers in Settings. Entries (auto) come from them; type over Entries (final) for family or VIPs.</t>
  </si>
  <si>
    <t xml:space="preserve">4. Hand the Guest list to send sheet to Mialiko: names, phones and entries, ready for cards and check-in.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</si>
</sst>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TZS&quot;"/>
    <numFmt numFmtId="166" formatCode="0%"/>
    <numFmt numFmtId="167" formatCode="0"/>
    <numFmt numFmtId="168" formatCode="dd/mm/yyyy"/>
    <numFmt numFmtId="169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2"/>
    </font>
    <font>
      <b val="true"/>
      <sz val="10"/>
      <name val="Arial"/>
      <family val="2"/>
    </font>
    <font>
      <b val="true"/>
      <sz val="15"/>
      <color rgb="FF8E1F4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E1F46"/>
        <bgColor rgb="FF7A1A3C"/>
      </patternFill>
    </fill>
    <fill>
      <patternFill patternType="solid">
        <fgColor rgb="FFFAF3F6"/>
        <bgColor rgb="FFEEF6EE"/>
      </patternFill>
    </fill>
    <fill>
      <patternFill patternType="solid">
        <fgColor rgb="FFEEF6EE"/>
        <bgColor rgb="FFFAF3F6"/>
      </patternFill>
    </fill>
    <fill>
      <patternFill patternType="solid">
        <fgColor rgb="FFFFF8E1"/>
        <bgColor rgb="FFFAF3F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>
        <color rgb="FF7A1A3C"/>
      </left>
      <right style="hair">
        <color rgb="FF7A1A3C"/>
      </right>
      <top style="hair">
        <color rgb="FF7A1A3C"/>
      </top>
      <bottom style="hair">
        <color rgb="FF7A1A3C"/>
      </bottom>
      <diagonal/>
    </border>
    <border diagonalUp="false" diagonalDown="false">
      <left style="hair">
        <color rgb="FFE0D3DA"/>
      </left>
      <right style="hair">
        <color rgb="FFE0D3DA"/>
      </right>
      <top style="hair">
        <color rgb="FFE0D3DA"/>
      </top>
      <bottom style="hair">
        <color rgb="FFE0D3DA"/>
      </bottom>
      <diagonal/>
    </border>
    <border diagonalUp="false" diagonalDown="false">
      <left style="hair">
        <color rgb="FFCFE0CF"/>
      </left>
      <right style="hair">
        <color rgb="FFCFE0CF"/>
      </right>
      <top style="hair">
        <color rgb="FFCFE0CF"/>
      </top>
      <bottom style="hair">
        <color rgb="FFCFE0CF"/>
      </bottom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false">
      <alignment horizontal="center" vertical="center" textRotation="0" wrapText="false" indent="0" shrinkToFit="false"/>
    </xf>
    <xf numFmtId="164" fontId="0" fillId="0" borderId="2" applyFont="false" applyBorder="true" applyAlignment="false" applyProtection="false"/>
    <xf numFmtId="165" fontId="0" fillId="0" borderId="2" applyFont="false" applyBorder="true" applyAlignment="false" applyProtection="false"/>
    <xf numFmtId="165" fontId="0" fillId="3" borderId="2" applyFont="false" applyBorder="true" applyAlignment="false" applyProtection="false"/>
    <xf numFmtId="166" fontId="0" fillId="3" borderId="2" applyFont="false" applyBorder="true" applyAlignment="true" applyProtection="false">
      <alignment horizontal="center" vertical="bottom" textRotation="0" wrapText="false" indent="0" shrinkToFit="false"/>
    </xf>
    <xf numFmtId="164" fontId="5" fillId="3" borderId="2" applyFont="true" applyBorder="true" applyAlignment="true" applyProtection="false">
      <alignment horizontal="center" vertical="bottom" textRotation="0" wrapText="false" indent="0" shrinkToFit="false"/>
    </xf>
    <xf numFmtId="167" fontId="0" fillId="3" borderId="2" applyFont="false" applyBorder="true" applyAlignment="true" applyProtection="false">
      <alignment horizontal="center" vertical="bottom" textRotation="0" wrapText="false" indent="0" shrinkToFit="false"/>
    </xf>
    <xf numFmtId="167" fontId="5" fillId="4" borderId="3" applyFont="true" applyBorder="true" applyAlignment="true" applyProtection="false">
      <alignment horizontal="center" vertical="bottom" textRotation="0" wrapText="false" indent="0" shrinkToFit="false"/>
    </xf>
    <xf numFmtId="167" fontId="0" fillId="0" borderId="2" applyFont="false" applyBorder="true" applyAlignment="true" applyProtection="false">
      <alignment horizontal="center" vertical="bottom" textRotation="0" wrapText="false" indent="0" shrinkToFit="false"/>
    </xf>
    <xf numFmtId="164" fontId="5" fillId="5" borderId="2" applyFont="true" applyBorder="true" applyAlignment="false" applyProtection="false"/>
    <xf numFmtId="168" fontId="0" fillId="0" borderId="2" applyFont="false" applyBorder="true" applyAlignment="false" applyProtection="false"/>
    <xf numFmtId="164" fontId="6" fillId="0" borderId="0" applyFont="true" applyBorder="false" applyAlignment="false" applyProtection="false"/>
    <xf numFmtId="164" fontId="5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0" fillId="0" borderId="2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2" xfId="23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2" xfId="24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9" fontId="5" fillId="3" borderId="2" xfId="25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7" fontId="0" fillId="3" borderId="2" xfId="26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7" fontId="5" fillId="4" borderId="3" xfId="27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8" fontId="0" fillId="0" borderId="2" xfId="3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3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2" xfId="2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28" applyFont="false" applyBorder="false" applyAlignment="false" applyProtection="false">
      <alignment horizontal="center" vertical="bottom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Hdr" xfId="20"/>
    <cellStyle name="cText" xfId="21"/>
    <cellStyle name="cCur" xfId="22"/>
    <cellStyle name="cCalc" xfId="23"/>
    <cellStyle name="cPct" xfId="24"/>
    <cellStyle name="cStat" xfId="25"/>
    <cellStyle name="cEntA" xfId="26"/>
    <cellStyle name="cEntF" xfId="27"/>
    <cellStyle name="cInt" xfId="28"/>
    <cellStyle name="cInput" xfId="29"/>
    <cellStyle name="cDate" xfId="30"/>
    <cellStyle name="cTitle" xfId="31"/>
    <cellStyle name="cLabel" xfId="3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E1F46"/>
      <rgbColor rgb="FFFFF8E1"/>
      <rgbColor rgb="FFEEF6EE"/>
      <rgbColor rgb="FF7A1A3C"/>
      <rgbColor rgb="FFFF8080"/>
      <rgbColor rgb="FF0066CC"/>
      <rgbColor rgb="FFE0D3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3F6"/>
      <rgbColor rgb="FFCFE0C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22.98"/>
    <col collapsed="false" customWidth="true" hidden="false" outlineLevel="0" max="3" min="3" style="0" width="16.34"/>
    <col collapsed="false" customWidth="true" hidden="false" outlineLevel="0" max="4" min="4" style="0" width="17.37"/>
    <col collapsed="false" customWidth="true" hidden="false" outlineLevel="0" max="7" min="5" style="0" width="16.85"/>
    <col collapsed="false" customWidth="true" hidden="false" outlineLevel="0" max="8" min="8" style="0" width="9.19"/>
    <col collapsed="false" customWidth="true" hidden="false" outlineLevel="0" max="9" min="9" style="0" width="14.3"/>
    <col collapsed="false" customWidth="true" hidden="false" outlineLevel="0" max="11" min="10" style="0" width="13.28"/>
    <col collapsed="false" customWidth="true" hidden="false" outlineLevel="0" max="12" min="12" style="0" width="25.54"/>
    <col collapsed="false" customWidth="true" hidden="true" outlineLevel="0" max="13" min="13" style="0" width="5.11"/>
  </cols>
  <sheetData>
    <row r="1" customFormat="false" ht="19.8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</row>
    <row r="2" customFormat="false" ht="12.8" hidden="false" customHeight="false" outlineLevel="0" collapsed="false">
      <c r="A2" s="2" t="n">
        <v>1</v>
      </c>
      <c r="B2" s="2" t="s">
        <v>12</v>
      </c>
      <c r="C2" s="2" t="s">
        <v>13</v>
      </c>
      <c r="D2" s="3" t="s">
        <v>14</v>
      </c>
      <c r="E2" s="4" t="n">
        <v>300000</v>
      </c>
      <c r="F2" s="5" t="n">
        <f aca="false">IF($B2="","",SUMIF(Payments!$B$2:$B$251,$B2,Payments!$C$2:$C$251))</f>
        <v>150000</v>
      </c>
      <c r="G2" s="5" t="n">
        <f aca="false">IF($B2="","",E2-F2)</f>
        <v>150000</v>
      </c>
      <c r="H2" s="6" t="n">
        <f aca="false">IF(OR($B2="",E2=0),"",F2/E2)</f>
        <v>0.5</v>
      </c>
      <c r="I2" s="7" t="str">
        <f aca="false">IF($B2="","",IF(E2=0,"-",IF(F2&gt;=E2,"Complete",IF(F2&lt;=0,"Not started","Partial"))))</f>
        <v>Partial</v>
      </c>
      <c r="J2" s="8" t="n">
        <f aca="false">IF($B2="","",LOOKUP(IF(Settings!$B$2="Pledged",E2,F2),Settings!$A$6:$A$13,Settings!$B$6:$B$13))</f>
        <v>1</v>
      </c>
      <c r="K2" s="9" t="n">
        <f aca="false">IF($B2="","",J2)</f>
        <v>1</v>
      </c>
      <c r="L2" s="2"/>
      <c r="M2" s="2" t="n">
        <f aca="false">IF(AND($B2&lt;&gt;"",K2&gt;0),ROW(),"")</f>
        <v>2</v>
      </c>
    </row>
    <row r="3" customFormat="false" ht="12.8" hidden="false" customHeight="false" outlineLevel="0" collapsed="false">
      <c r="A3" s="2" t="n">
        <v>2</v>
      </c>
      <c r="B3" s="2" t="s">
        <v>15</v>
      </c>
      <c r="C3" s="2" t="s">
        <v>16</v>
      </c>
      <c r="D3" s="3" t="s">
        <v>17</v>
      </c>
      <c r="E3" s="4" t="n">
        <v>200000</v>
      </c>
      <c r="F3" s="5" t="n">
        <f aca="false">IF($B3="","",SUMIF(Payments!$B$2:$B$251,$B3,Payments!$C$2:$C$251))</f>
        <v>200000</v>
      </c>
      <c r="G3" s="5" t="n">
        <f aca="false">IF($B3="","",E3-F3)</f>
        <v>0</v>
      </c>
      <c r="H3" s="6" t="n">
        <f aca="false">IF(OR($B3="",E3=0),"",F3/E3)</f>
        <v>1</v>
      </c>
      <c r="I3" s="7" t="str">
        <f aca="false">IF($B3="","",IF(E3=0,"-",IF(F3&gt;=E3,"Complete",IF(F3&lt;=0,"Not started","Partial"))))</f>
        <v>Complete</v>
      </c>
      <c r="J3" s="8" t="n">
        <f aca="false">IF($B3="","",LOOKUP(IF(Settings!$B$2="Pledged",E3,F3),Settings!$A$6:$A$13,Settings!$B$6:$B$13))</f>
        <v>2</v>
      </c>
      <c r="K3" s="9" t="n">
        <f aca="false">IF($B3="","",J3)</f>
        <v>2</v>
      </c>
      <c r="L3" s="2"/>
      <c r="M3" s="2" t="n">
        <f aca="false">IF(AND($B3&lt;&gt;"",K3&gt;0),ROW(),"")</f>
        <v>3</v>
      </c>
    </row>
    <row r="4" customFormat="false" ht="12.8" hidden="false" customHeight="false" outlineLevel="0" collapsed="false">
      <c r="A4" s="2" t="n">
        <v>3</v>
      </c>
      <c r="B4" s="2" t="s">
        <v>18</v>
      </c>
      <c r="C4" s="2" t="s">
        <v>19</v>
      </c>
      <c r="D4" s="3" t="s">
        <v>20</v>
      </c>
      <c r="E4" s="4" t="n">
        <v>500000</v>
      </c>
      <c r="F4" s="5" t="n">
        <f aca="false">IF($B4="","",SUMIF(Payments!$B$2:$B$251,$B4,Payments!$C$2:$C$251))</f>
        <v>60000</v>
      </c>
      <c r="G4" s="5" t="n">
        <f aca="false">IF($B4="","",E4-F4)</f>
        <v>440000</v>
      </c>
      <c r="H4" s="6" t="n">
        <f aca="false">IF(OR($B4="",E4=0),"",F4/E4)</f>
        <v>0.12</v>
      </c>
      <c r="I4" s="7" t="str">
        <f aca="false">IF($B4="","",IF(E4=0,"-",IF(F4&gt;=E4,"Complete",IF(F4&lt;=0,"Not started","Partial"))))</f>
        <v>Partial</v>
      </c>
      <c r="J4" s="8" t="n">
        <f aca="false">IF($B4="","",LOOKUP(IF(Settings!$B$2="Pledged",E4,F4),Settings!$A$6:$A$13,Settings!$B$6:$B$13))</f>
        <v>0</v>
      </c>
      <c r="K4" s="9" t="n">
        <f aca="false">IF($B4="","",J4)</f>
        <v>0</v>
      </c>
      <c r="L4" s="2"/>
      <c r="M4" s="2" t="str">
        <f aca="false">IF(AND($B4&lt;&gt;"",K4&gt;0),ROW(),"")</f>
        <v/>
      </c>
    </row>
    <row r="5" customFormat="false" ht="12.8" hidden="false" customHeight="false" outlineLevel="0" collapsed="false">
      <c r="A5" s="2" t="n">
        <v>4</v>
      </c>
      <c r="B5" s="2"/>
      <c r="C5" s="2"/>
      <c r="D5" s="3"/>
      <c r="E5" s="4"/>
      <c r="F5" s="5" t="n">
        <f aca="false">IF($B5="","",SUMIF(Payments!$B$2:$B$251,$B5,Payments!$C$2:$C$251))</f>
        <v>0</v>
      </c>
      <c r="G5" s="5" t="n">
        <f aca="false">IF($B5="","",E5-F5)</f>
        <v>0</v>
      </c>
      <c r="H5" s="6" t="n">
        <f aca="false">IF(OR($B5="",E5=0),"",F5/E5)</f>
        <v>0</v>
      </c>
      <c r="I5" s="7" t="str">
        <f aca="false">IF($B5="","",IF(E5=0,"-",IF(F5&gt;=E5,"Complete",IF(F5&lt;=0,"Not started","Partial"))))</f>
        <v/>
      </c>
      <c r="J5" s="8" t="n">
        <f aca="false">IF($B5="","",LOOKUP(IF(Settings!$B$2="Pledged",E5,F5),Settings!$A$6:$A$13,Settings!$B$6:$B$13))</f>
        <v>0</v>
      </c>
      <c r="K5" s="9" t="n">
        <f aca="false">IF($B5="","",J5)</f>
        <v>0</v>
      </c>
      <c r="L5" s="2"/>
      <c r="M5" s="2" t="str">
        <f aca="false">IF(AND($B5&lt;&gt;"",K5&gt;0),ROW(),"")</f>
        <v/>
      </c>
    </row>
    <row r="6" customFormat="false" ht="12.8" hidden="false" customHeight="false" outlineLevel="0" collapsed="false">
      <c r="A6" s="2" t="n">
        <v>5</v>
      </c>
      <c r="B6" s="2"/>
      <c r="C6" s="2"/>
      <c r="D6" s="3"/>
      <c r="E6" s="4"/>
      <c r="F6" s="5" t="n">
        <f aca="false">IF($B6="","",SUMIF(Payments!$B$2:$B$251,$B6,Payments!$C$2:$C$251))</f>
        <v>0</v>
      </c>
      <c r="G6" s="5" t="n">
        <f aca="false">IF($B6="","",E6-F6)</f>
        <v>0</v>
      </c>
      <c r="H6" s="6" t="n">
        <f aca="false">IF(OR($B6="",E6=0),"",F6/E6)</f>
        <v>0</v>
      </c>
      <c r="I6" s="7" t="str">
        <f aca="false">IF($B6="","",IF(E6=0,"-",IF(F6&gt;=E6,"Complete",IF(F6&lt;=0,"Not started","Partial"))))</f>
        <v/>
      </c>
      <c r="J6" s="8" t="n">
        <f aca="false">IF($B6="","",LOOKUP(IF(Settings!$B$2="Pledged",E6,F6),Settings!$A$6:$A$13,Settings!$B$6:$B$13))</f>
        <v>0</v>
      </c>
      <c r="K6" s="9" t="n">
        <f aca="false">IF($B6="","",J6)</f>
        <v>0</v>
      </c>
      <c r="L6" s="2"/>
      <c r="M6" s="2" t="str">
        <f aca="false">IF(AND($B6&lt;&gt;"",K6&gt;0),ROW(),"")</f>
        <v/>
      </c>
    </row>
    <row r="7" customFormat="false" ht="12.8" hidden="false" customHeight="false" outlineLevel="0" collapsed="false">
      <c r="A7" s="2" t="n">
        <v>6</v>
      </c>
      <c r="B7" s="2"/>
      <c r="C7" s="2"/>
      <c r="D7" s="3"/>
      <c r="E7" s="4"/>
      <c r="F7" s="5" t="n">
        <f aca="false">IF($B7="","",SUMIF(Payments!$B$2:$B$251,$B7,Payments!$C$2:$C$251))</f>
        <v>0</v>
      </c>
      <c r="G7" s="5" t="n">
        <f aca="false">IF($B7="","",E7-F7)</f>
        <v>0</v>
      </c>
      <c r="H7" s="6" t="n">
        <f aca="false">IF(OR($B7="",E7=0),"",F7/E7)</f>
        <v>0</v>
      </c>
      <c r="I7" s="7" t="str">
        <f aca="false">IF($B7="","",IF(E7=0,"-",IF(F7&gt;=E7,"Complete",IF(F7&lt;=0,"Not started","Partial"))))</f>
        <v/>
      </c>
      <c r="J7" s="8" t="n">
        <f aca="false">IF($B7="","",LOOKUP(IF(Settings!$B$2="Pledged",E7,F7),Settings!$A$6:$A$13,Settings!$B$6:$B$13))</f>
        <v>0</v>
      </c>
      <c r="K7" s="9" t="n">
        <f aca="false">IF($B7="","",J7)</f>
        <v>0</v>
      </c>
      <c r="L7" s="2"/>
      <c r="M7" s="2" t="str">
        <f aca="false">IF(AND($B7&lt;&gt;"",K7&gt;0),ROW(),"")</f>
        <v/>
      </c>
    </row>
    <row r="8" customFormat="false" ht="12.8" hidden="false" customHeight="false" outlineLevel="0" collapsed="false">
      <c r="A8" s="2" t="n">
        <v>7</v>
      </c>
      <c r="B8" s="2"/>
      <c r="C8" s="2"/>
      <c r="D8" s="3"/>
      <c r="E8" s="4"/>
      <c r="F8" s="5" t="n">
        <f aca="false">IF($B8="","",SUMIF(Payments!$B$2:$B$251,$B8,Payments!$C$2:$C$251))</f>
        <v>0</v>
      </c>
      <c r="G8" s="5" t="n">
        <f aca="false">IF($B8="","",E8-F8)</f>
        <v>0</v>
      </c>
      <c r="H8" s="6" t="n">
        <f aca="false">IF(OR($B8="",E8=0),"",F8/E8)</f>
        <v>0</v>
      </c>
      <c r="I8" s="7" t="str">
        <f aca="false">IF($B8="","",IF(E8=0,"-",IF(F8&gt;=E8,"Complete",IF(F8&lt;=0,"Not started","Partial"))))</f>
        <v/>
      </c>
      <c r="J8" s="8" t="n">
        <f aca="false">IF($B8="","",LOOKUP(IF(Settings!$B$2="Pledged",E8,F8),Settings!$A$6:$A$13,Settings!$B$6:$B$13))</f>
        <v>0</v>
      </c>
      <c r="K8" s="9" t="n">
        <f aca="false">IF($B8="","",J8)</f>
        <v>0</v>
      </c>
      <c r="L8" s="2"/>
      <c r="M8" s="2" t="str">
        <f aca="false">IF(AND($B8&lt;&gt;"",K8&gt;0),ROW(),"")</f>
        <v/>
      </c>
    </row>
    <row r="9" customFormat="false" ht="12.8" hidden="false" customHeight="false" outlineLevel="0" collapsed="false">
      <c r="A9" s="2" t="n">
        <v>8</v>
      </c>
      <c r="B9" s="2"/>
      <c r="C9" s="2"/>
      <c r="D9" s="3"/>
      <c r="E9" s="4"/>
      <c r="F9" s="5" t="n">
        <f aca="false">IF($B9="","",SUMIF(Payments!$B$2:$B$251,$B9,Payments!$C$2:$C$251))</f>
        <v>0</v>
      </c>
      <c r="G9" s="5" t="n">
        <f aca="false">IF($B9="","",E9-F9)</f>
        <v>0</v>
      </c>
      <c r="H9" s="6" t="n">
        <f aca="false">IF(OR($B9="",E9=0),"",F9/E9)</f>
        <v>0</v>
      </c>
      <c r="I9" s="7" t="str">
        <f aca="false">IF($B9="","",IF(E9=0,"-",IF(F9&gt;=E9,"Complete",IF(F9&lt;=0,"Not started","Partial"))))</f>
        <v/>
      </c>
      <c r="J9" s="8" t="n">
        <f aca="false">IF($B9="","",LOOKUP(IF(Settings!$B$2="Pledged",E9,F9),Settings!$A$6:$A$13,Settings!$B$6:$B$13))</f>
        <v>0</v>
      </c>
      <c r="K9" s="9" t="n">
        <f aca="false">IF($B9="","",J9)</f>
        <v>0</v>
      </c>
      <c r="L9" s="2"/>
      <c r="M9" s="2" t="str">
        <f aca="false">IF(AND($B9&lt;&gt;"",K9&gt;0),ROW(),"")</f>
        <v/>
      </c>
    </row>
    <row r="10" customFormat="false" ht="12.8" hidden="false" customHeight="false" outlineLevel="0" collapsed="false">
      <c r="A10" s="2" t="n">
        <v>9</v>
      </c>
      <c r="B10" s="2"/>
      <c r="C10" s="2"/>
      <c r="D10" s="3"/>
      <c r="E10" s="4"/>
      <c r="F10" s="5" t="n">
        <f aca="false">IF($B10="","",SUMIF(Payments!$B$2:$B$251,$B10,Payments!$C$2:$C$251))</f>
        <v>0</v>
      </c>
      <c r="G10" s="5" t="n">
        <f aca="false">IF($B10="","",E10-F10)</f>
        <v>0</v>
      </c>
      <c r="H10" s="6" t="n">
        <f aca="false">IF(OR($B10="",E10=0),"",F10/E10)</f>
        <v>0</v>
      </c>
      <c r="I10" s="7" t="str">
        <f aca="false">IF($B10="","",IF(E10=0,"-",IF(F10&gt;=E10,"Complete",IF(F10&lt;=0,"Not started","Partial"))))</f>
        <v/>
      </c>
      <c r="J10" s="8" t="n">
        <f aca="false">IF($B10="","",LOOKUP(IF(Settings!$B$2="Pledged",E10,F10),Settings!$A$6:$A$13,Settings!$B$6:$B$13))</f>
        <v>0</v>
      </c>
      <c r="K10" s="9" t="n">
        <f aca="false">IF($B10="","",J10)</f>
        <v>0</v>
      </c>
      <c r="L10" s="2"/>
      <c r="M10" s="2" t="str">
        <f aca="false">IF(AND($B10&lt;&gt;"",K10&gt;0),ROW(),"")</f>
        <v/>
      </c>
    </row>
    <row r="11" customFormat="false" ht="12.8" hidden="false" customHeight="false" outlineLevel="0" collapsed="false">
      <c r="A11" s="2" t="n">
        <v>10</v>
      </c>
      <c r="B11" s="2"/>
      <c r="C11" s="2"/>
      <c r="D11" s="3"/>
      <c r="E11" s="4"/>
      <c r="F11" s="5" t="n">
        <f aca="false">IF($B11="","",SUMIF(Payments!$B$2:$B$251,$B11,Payments!$C$2:$C$251))</f>
        <v>0</v>
      </c>
      <c r="G11" s="5" t="n">
        <f aca="false">IF($B11="","",E11-F11)</f>
        <v>0</v>
      </c>
      <c r="H11" s="6" t="n">
        <f aca="false">IF(OR($B11="",E11=0),"",F11/E11)</f>
        <v>0</v>
      </c>
      <c r="I11" s="7" t="str">
        <f aca="false">IF($B11="","",IF(E11=0,"-",IF(F11&gt;=E11,"Complete",IF(F11&lt;=0,"Not started","Partial"))))</f>
        <v/>
      </c>
      <c r="J11" s="8" t="n">
        <f aca="false">IF($B11="","",LOOKUP(IF(Settings!$B$2="Pledged",E11,F11),Settings!$A$6:$A$13,Settings!$B$6:$B$13))</f>
        <v>0</v>
      </c>
      <c r="K11" s="9" t="n">
        <f aca="false">IF($B11="","",J11)</f>
        <v>0</v>
      </c>
      <c r="L11" s="2"/>
      <c r="M11" s="2" t="str">
        <f aca="false">IF(AND($B11&lt;&gt;"",K11&gt;0),ROW(),"")</f>
        <v/>
      </c>
    </row>
    <row r="12" customFormat="false" ht="12.8" hidden="false" customHeight="false" outlineLevel="0" collapsed="false">
      <c r="A12" s="2" t="n">
        <v>11</v>
      </c>
      <c r="B12" s="2"/>
      <c r="C12" s="2"/>
      <c r="D12" s="3"/>
      <c r="E12" s="4"/>
      <c r="F12" s="5" t="n">
        <f aca="false">IF($B12="","",SUMIF(Payments!$B$2:$B$251,$B12,Payments!$C$2:$C$251))</f>
        <v>0</v>
      </c>
      <c r="G12" s="5" t="n">
        <f aca="false">IF($B12="","",E12-F12)</f>
        <v>0</v>
      </c>
      <c r="H12" s="6" t="n">
        <f aca="false">IF(OR($B12="",E12=0),"",F12/E12)</f>
        <v>0</v>
      </c>
      <c r="I12" s="7" t="str">
        <f aca="false">IF($B12="","",IF(E12=0,"-",IF(F12&gt;=E12,"Complete",IF(F12&lt;=0,"Not started","Partial"))))</f>
        <v/>
      </c>
      <c r="J12" s="8" t="n">
        <f aca="false">IF($B12="","",LOOKUP(IF(Settings!$B$2="Pledged",E12,F12),Settings!$A$6:$A$13,Settings!$B$6:$B$13))</f>
        <v>0</v>
      </c>
      <c r="K12" s="9" t="n">
        <f aca="false">IF($B12="","",J12)</f>
        <v>0</v>
      </c>
      <c r="L12" s="2"/>
      <c r="M12" s="2" t="str">
        <f aca="false">IF(AND($B12&lt;&gt;"",K12&gt;0),ROW(),"")</f>
        <v/>
      </c>
    </row>
    <row r="13" customFormat="false" ht="12.8" hidden="false" customHeight="false" outlineLevel="0" collapsed="false">
      <c r="A13" s="2" t="n">
        <v>12</v>
      </c>
      <c r="B13" s="2"/>
      <c r="C13" s="2"/>
      <c r="D13" s="3"/>
      <c r="E13" s="4"/>
      <c r="F13" s="5" t="n">
        <f aca="false">IF($B13="","",SUMIF(Payments!$B$2:$B$251,$B13,Payments!$C$2:$C$251))</f>
        <v>0</v>
      </c>
      <c r="G13" s="5" t="n">
        <f aca="false">IF($B13="","",E13-F13)</f>
        <v>0</v>
      </c>
      <c r="H13" s="6" t="n">
        <f aca="false">IF(OR($B13="",E13=0),"",F13/E13)</f>
        <v>0</v>
      </c>
      <c r="I13" s="7" t="str">
        <f aca="false">IF($B13="","",IF(E13=0,"-",IF(F13&gt;=E13,"Complete",IF(F13&lt;=0,"Not started","Partial"))))</f>
        <v/>
      </c>
      <c r="J13" s="8" t="n">
        <f aca="false">IF($B13="","",LOOKUP(IF(Settings!$B$2="Pledged",E13,F13),Settings!$A$6:$A$13,Settings!$B$6:$B$13))</f>
        <v>0</v>
      </c>
      <c r="K13" s="9" t="n">
        <f aca="false">IF($B13="","",J13)</f>
        <v>0</v>
      </c>
      <c r="L13" s="2"/>
      <c r="M13" s="2" t="str">
        <f aca="false">IF(AND($B13&lt;&gt;"",K13&gt;0),ROW(),"")</f>
        <v/>
      </c>
    </row>
    <row r="14" customFormat="false" ht="12.8" hidden="false" customHeight="false" outlineLevel="0" collapsed="false">
      <c r="A14" s="2" t="n">
        <v>13</v>
      </c>
      <c r="B14" s="2"/>
      <c r="C14" s="2"/>
      <c r="D14" s="3"/>
      <c r="E14" s="4"/>
      <c r="F14" s="5" t="n">
        <f aca="false">IF($B14="","",SUMIF(Payments!$B$2:$B$251,$B14,Payments!$C$2:$C$251))</f>
        <v>0</v>
      </c>
      <c r="G14" s="5" t="n">
        <f aca="false">IF($B14="","",E14-F14)</f>
        <v>0</v>
      </c>
      <c r="H14" s="6" t="n">
        <f aca="false">IF(OR($B14="",E14=0),"",F14/E14)</f>
        <v>0</v>
      </c>
      <c r="I14" s="7" t="str">
        <f aca="false">IF($B14="","",IF(E14=0,"-",IF(F14&gt;=E14,"Complete",IF(F14&lt;=0,"Not started","Partial"))))</f>
        <v/>
      </c>
      <c r="J14" s="8" t="n">
        <f aca="false">IF($B14="","",LOOKUP(IF(Settings!$B$2="Pledged",E14,F14),Settings!$A$6:$A$13,Settings!$B$6:$B$13))</f>
        <v>0</v>
      </c>
      <c r="K14" s="9" t="n">
        <f aca="false">IF($B14="","",J14)</f>
        <v>0</v>
      </c>
      <c r="L14" s="2"/>
      <c r="M14" s="2" t="str">
        <f aca="false">IF(AND($B14&lt;&gt;"",K14&gt;0),ROW(),"")</f>
        <v/>
      </c>
    </row>
    <row r="15" customFormat="false" ht="12.8" hidden="false" customHeight="false" outlineLevel="0" collapsed="false">
      <c r="A15" s="2" t="n">
        <v>14</v>
      </c>
      <c r="B15" s="2"/>
      <c r="C15" s="2"/>
      <c r="D15" s="3"/>
      <c r="E15" s="4"/>
      <c r="F15" s="5" t="n">
        <f aca="false">IF($B15="","",SUMIF(Payments!$B$2:$B$251,$B15,Payments!$C$2:$C$251))</f>
        <v>0</v>
      </c>
      <c r="G15" s="5" t="n">
        <f aca="false">IF($B15="","",E15-F15)</f>
        <v>0</v>
      </c>
      <c r="H15" s="6" t="n">
        <f aca="false">IF(OR($B15="",E15=0),"",F15/E15)</f>
        <v>0</v>
      </c>
      <c r="I15" s="7" t="str">
        <f aca="false">IF($B15="","",IF(E15=0,"-",IF(F15&gt;=E15,"Complete",IF(F15&lt;=0,"Not started","Partial"))))</f>
        <v/>
      </c>
      <c r="J15" s="8" t="n">
        <f aca="false">IF($B15="","",LOOKUP(IF(Settings!$B$2="Pledged",E15,F15),Settings!$A$6:$A$13,Settings!$B$6:$B$13))</f>
        <v>0</v>
      </c>
      <c r="K15" s="9" t="n">
        <f aca="false">IF($B15="","",J15)</f>
        <v>0</v>
      </c>
      <c r="L15" s="2"/>
      <c r="M15" s="2" t="str">
        <f aca="false">IF(AND($B15&lt;&gt;"",K15&gt;0),ROW(),"")</f>
        <v/>
      </c>
    </row>
    <row r="16" customFormat="false" ht="12.8" hidden="false" customHeight="false" outlineLevel="0" collapsed="false">
      <c r="A16" s="2" t="n">
        <v>15</v>
      </c>
      <c r="B16" s="2"/>
      <c r="C16" s="2"/>
      <c r="D16" s="3"/>
      <c r="E16" s="4"/>
      <c r="F16" s="5" t="n">
        <f aca="false">IF($B16="","",SUMIF(Payments!$B$2:$B$251,$B16,Payments!$C$2:$C$251))</f>
        <v>0</v>
      </c>
      <c r="G16" s="5" t="n">
        <f aca="false">IF($B16="","",E16-F16)</f>
        <v>0</v>
      </c>
      <c r="H16" s="6" t="n">
        <f aca="false">IF(OR($B16="",E16=0),"",F16/E16)</f>
        <v>0</v>
      </c>
      <c r="I16" s="7" t="str">
        <f aca="false">IF($B16="","",IF(E16=0,"-",IF(F16&gt;=E16,"Complete",IF(F16&lt;=0,"Not started","Partial"))))</f>
        <v/>
      </c>
      <c r="J16" s="8" t="n">
        <f aca="false">IF($B16="","",LOOKUP(IF(Settings!$B$2="Pledged",E16,F16),Settings!$A$6:$A$13,Settings!$B$6:$B$13))</f>
        <v>0</v>
      </c>
      <c r="K16" s="9" t="n">
        <f aca="false">IF($B16="","",J16)</f>
        <v>0</v>
      </c>
      <c r="L16" s="2"/>
      <c r="M16" s="2" t="str">
        <f aca="false">IF(AND($B16&lt;&gt;"",K16&gt;0),ROW(),"")</f>
        <v/>
      </c>
    </row>
    <row r="17" customFormat="false" ht="12.8" hidden="false" customHeight="false" outlineLevel="0" collapsed="false">
      <c r="A17" s="2" t="n">
        <v>16</v>
      </c>
      <c r="B17" s="2"/>
      <c r="C17" s="2"/>
      <c r="D17" s="3"/>
      <c r="E17" s="4"/>
      <c r="F17" s="5" t="n">
        <f aca="false">IF($B17="","",SUMIF(Payments!$B$2:$B$251,$B17,Payments!$C$2:$C$251))</f>
        <v>0</v>
      </c>
      <c r="G17" s="5" t="n">
        <f aca="false">IF($B17="","",E17-F17)</f>
        <v>0</v>
      </c>
      <c r="H17" s="6" t="n">
        <f aca="false">IF(OR($B17="",E17=0),"",F17/E17)</f>
        <v>0</v>
      </c>
      <c r="I17" s="7" t="str">
        <f aca="false">IF($B17="","",IF(E17=0,"-",IF(F17&gt;=E17,"Complete",IF(F17&lt;=0,"Not started","Partial"))))</f>
        <v/>
      </c>
      <c r="J17" s="8" t="n">
        <f aca="false">IF($B17="","",LOOKUP(IF(Settings!$B$2="Pledged",E17,F17),Settings!$A$6:$A$13,Settings!$B$6:$B$13))</f>
        <v>0</v>
      </c>
      <c r="K17" s="9" t="n">
        <f aca="false">IF($B17="","",J17)</f>
        <v>0</v>
      </c>
      <c r="L17" s="2"/>
      <c r="M17" s="2" t="str">
        <f aca="false">IF(AND($B17&lt;&gt;"",K17&gt;0),ROW(),"")</f>
        <v/>
      </c>
    </row>
    <row r="18" customFormat="false" ht="12.8" hidden="false" customHeight="false" outlineLevel="0" collapsed="false">
      <c r="A18" s="2" t="n">
        <v>17</v>
      </c>
      <c r="B18" s="2"/>
      <c r="C18" s="2"/>
      <c r="D18" s="3"/>
      <c r="E18" s="4"/>
      <c r="F18" s="5" t="n">
        <f aca="false">IF($B18="","",SUMIF(Payments!$B$2:$B$251,$B18,Payments!$C$2:$C$251))</f>
        <v>0</v>
      </c>
      <c r="G18" s="5" t="n">
        <f aca="false">IF($B18="","",E18-F18)</f>
        <v>0</v>
      </c>
      <c r="H18" s="6" t="n">
        <f aca="false">IF(OR($B18="",E18=0),"",F18/E18)</f>
        <v>0</v>
      </c>
      <c r="I18" s="7" t="str">
        <f aca="false">IF($B18="","",IF(E18=0,"-",IF(F18&gt;=E18,"Complete",IF(F18&lt;=0,"Not started","Partial"))))</f>
        <v/>
      </c>
      <c r="J18" s="8" t="n">
        <f aca="false">IF($B18="","",LOOKUP(IF(Settings!$B$2="Pledged",E18,F18),Settings!$A$6:$A$13,Settings!$B$6:$B$13))</f>
        <v>0</v>
      </c>
      <c r="K18" s="9" t="n">
        <f aca="false">IF($B18="","",J18)</f>
        <v>0</v>
      </c>
      <c r="L18" s="2"/>
      <c r="M18" s="2" t="str">
        <f aca="false">IF(AND($B18&lt;&gt;"",K18&gt;0),ROW(),"")</f>
        <v/>
      </c>
    </row>
    <row r="19" customFormat="false" ht="12.8" hidden="false" customHeight="false" outlineLevel="0" collapsed="false">
      <c r="A19" s="2" t="n">
        <v>18</v>
      </c>
      <c r="B19" s="2"/>
      <c r="C19" s="2"/>
      <c r="D19" s="3"/>
      <c r="E19" s="4"/>
      <c r="F19" s="5" t="n">
        <f aca="false">IF($B19="","",SUMIF(Payments!$B$2:$B$251,$B19,Payments!$C$2:$C$251))</f>
        <v>0</v>
      </c>
      <c r="G19" s="5" t="n">
        <f aca="false">IF($B19="","",E19-F19)</f>
        <v>0</v>
      </c>
      <c r="H19" s="6" t="n">
        <f aca="false">IF(OR($B19="",E19=0),"",F19/E19)</f>
        <v>0</v>
      </c>
      <c r="I19" s="7" t="str">
        <f aca="false">IF($B19="","",IF(E19=0,"-",IF(F19&gt;=E19,"Complete",IF(F19&lt;=0,"Not started","Partial"))))</f>
        <v/>
      </c>
      <c r="J19" s="8" t="n">
        <f aca="false">IF($B19="","",LOOKUP(IF(Settings!$B$2="Pledged",E19,F19),Settings!$A$6:$A$13,Settings!$B$6:$B$13))</f>
        <v>0</v>
      </c>
      <c r="K19" s="9" t="n">
        <f aca="false">IF($B19="","",J19)</f>
        <v>0</v>
      </c>
      <c r="L19" s="2"/>
      <c r="M19" s="2" t="str">
        <f aca="false">IF(AND($B19&lt;&gt;"",K19&gt;0),ROW(),"")</f>
        <v/>
      </c>
    </row>
    <row r="20" customFormat="false" ht="12.8" hidden="false" customHeight="false" outlineLevel="0" collapsed="false">
      <c r="A20" s="2" t="n">
        <v>19</v>
      </c>
      <c r="B20" s="2"/>
      <c r="C20" s="2"/>
      <c r="D20" s="3"/>
      <c r="E20" s="4"/>
      <c r="F20" s="5" t="n">
        <f aca="false">IF($B20="","",SUMIF(Payments!$B$2:$B$251,$B20,Payments!$C$2:$C$251))</f>
        <v>0</v>
      </c>
      <c r="G20" s="5" t="n">
        <f aca="false">IF($B20="","",E20-F20)</f>
        <v>0</v>
      </c>
      <c r="H20" s="6" t="n">
        <f aca="false">IF(OR($B20="",E20=0),"",F20/E20)</f>
        <v>0</v>
      </c>
      <c r="I20" s="7" t="str">
        <f aca="false">IF($B20="","",IF(E20=0,"-",IF(F20&gt;=E20,"Complete",IF(F20&lt;=0,"Not started","Partial"))))</f>
        <v/>
      </c>
      <c r="J20" s="8" t="n">
        <f aca="false">IF($B20="","",LOOKUP(IF(Settings!$B$2="Pledged",E20,F20),Settings!$A$6:$A$13,Settings!$B$6:$B$13))</f>
        <v>0</v>
      </c>
      <c r="K20" s="9" t="n">
        <f aca="false">IF($B20="","",J20)</f>
        <v>0</v>
      </c>
      <c r="L20" s="2"/>
      <c r="M20" s="2" t="str">
        <f aca="false">IF(AND($B20&lt;&gt;"",K20&gt;0),ROW(),"")</f>
        <v/>
      </c>
    </row>
    <row r="21" customFormat="false" ht="12.8" hidden="false" customHeight="false" outlineLevel="0" collapsed="false">
      <c r="A21" s="2" t="n">
        <v>20</v>
      </c>
      <c r="B21" s="2"/>
      <c r="C21" s="2"/>
      <c r="D21" s="3"/>
      <c r="E21" s="4"/>
      <c r="F21" s="5" t="n">
        <f aca="false">IF($B21="","",SUMIF(Payments!$B$2:$B$251,$B21,Payments!$C$2:$C$251))</f>
        <v>0</v>
      </c>
      <c r="G21" s="5" t="n">
        <f aca="false">IF($B21="","",E21-F21)</f>
        <v>0</v>
      </c>
      <c r="H21" s="6" t="n">
        <f aca="false">IF(OR($B21="",E21=0),"",F21/E21)</f>
        <v>0</v>
      </c>
      <c r="I21" s="7" t="str">
        <f aca="false">IF($B21="","",IF(E21=0,"-",IF(F21&gt;=E21,"Complete",IF(F21&lt;=0,"Not started","Partial"))))</f>
        <v/>
      </c>
      <c r="J21" s="8" t="n">
        <f aca="false">IF($B21="","",LOOKUP(IF(Settings!$B$2="Pledged",E21,F21),Settings!$A$6:$A$13,Settings!$B$6:$B$13))</f>
        <v>0</v>
      </c>
      <c r="K21" s="9" t="n">
        <f aca="false">IF($B21="","",J21)</f>
        <v>0</v>
      </c>
      <c r="L21" s="2"/>
      <c r="M21" s="2" t="str">
        <f aca="false">IF(AND($B21&lt;&gt;"",K21&gt;0),ROW(),"")</f>
        <v/>
      </c>
    </row>
    <row r="22" customFormat="false" ht="12.8" hidden="false" customHeight="false" outlineLevel="0" collapsed="false">
      <c r="A22" s="2" t="n">
        <v>21</v>
      </c>
      <c r="B22" s="2"/>
      <c r="C22" s="2"/>
      <c r="D22" s="3"/>
      <c r="E22" s="4"/>
      <c r="F22" s="5" t="n">
        <f aca="false">IF($B22="","",SUMIF(Payments!$B$2:$B$251,$B22,Payments!$C$2:$C$251))</f>
        <v>0</v>
      </c>
      <c r="G22" s="5" t="n">
        <f aca="false">IF($B22="","",E22-F22)</f>
        <v>0</v>
      </c>
      <c r="H22" s="6" t="n">
        <f aca="false">IF(OR($B22="",E22=0),"",F22/E22)</f>
        <v>0</v>
      </c>
      <c r="I22" s="7" t="str">
        <f aca="false">IF($B22="","",IF(E22=0,"-",IF(F22&gt;=E22,"Complete",IF(F22&lt;=0,"Not started","Partial"))))</f>
        <v/>
      </c>
      <c r="J22" s="8" t="n">
        <f aca="false">IF($B22="","",LOOKUP(IF(Settings!$B$2="Pledged",E22,F22),Settings!$A$6:$A$13,Settings!$B$6:$B$13))</f>
        <v>0</v>
      </c>
      <c r="K22" s="9" t="n">
        <f aca="false">IF($B22="","",J22)</f>
        <v>0</v>
      </c>
      <c r="L22" s="2"/>
      <c r="M22" s="2" t="str">
        <f aca="false">IF(AND($B22&lt;&gt;"",K22&gt;0),ROW(),"")</f>
        <v/>
      </c>
    </row>
    <row r="23" customFormat="false" ht="12.8" hidden="false" customHeight="false" outlineLevel="0" collapsed="false">
      <c r="A23" s="2" t="n">
        <v>22</v>
      </c>
      <c r="B23" s="2"/>
      <c r="C23" s="2"/>
      <c r="D23" s="3"/>
      <c r="E23" s="4"/>
      <c r="F23" s="5" t="n">
        <f aca="false">IF($B23="","",SUMIF(Payments!$B$2:$B$251,$B23,Payments!$C$2:$C$251))</f>
        <v>0</v>
      </c>
      <c r="G23" s="5" t="n">
        <f aca="false">IF($B23="","",E23-F23)</f>
        <v>0</v>
      </c>
      <c r="H23" s="6" t="n">
        <f aca="false">IF(OR($B23="",E23=0),"",F23/E23)</f>
        <v>0</v>
      </c>
      <c r="I23" s="7" t="str">
        <f aca="false">IF($B23="","",IF(E23=0,"-",IF(F23&gt;=E23,"Complete",IF(F23&lt;=0,"Not started","Partial"))))</f>
        <v/>
      </c>
      <c r="J23" s="8" t="n">
        <f aca="false">IF($B23="","",LOOKUP(IF(Settings!$B$2="Pledged",E23,F23),Settings!$A$6:$A$13,Settings!$B$6:$B$13))</f>
        <v>0</v>
      </c>
      <c r="K23" s="9" t="n">
        <f aca="false">IF($B23="","",J23)</f>
        <v>0</v>
      </c>
      <c r="L23" s="2"/>
      <c r="M23" s="2" t="str">
        <f aca="false">IF(AND($B23&lt;&gt;"",K23&gt;0),ROW(),"")</f>
        <v/>
      </c>
    </row>
    <row r="24" customFormat="false" ht="12.8" hidden="false" customHeight="false" outlineLevel="0" collapsed="false">
      <c r="A24" s="2" t="n">
        <v>23</v>
      </c>
      <c r="B24" s="2"/>
      <c r="C24" s="2"/>
      <c r="D24" s="3"/>
      <c r="E24" s="4"/>
      <c r="F24" s="5" t="n">
        <f aca="false">IF($B24="","",SUMIF(Payments!$B$2:$B$251,$B24,Payments!$C$2:$C$251))</f>
        <v>0</v>
      </c>
      <c r="G24" s="5" t="n">
        <f aca="false">IF($B24="","",E24-F24)</f>
        <v>0</v>
      </c>
      <c r="H24" s="6" t="n">
        <f aca="false">IF(OR($B24="",E24=0),"",F24/E24)</f>
        <v>0</v>
      </c>
      <c r="I24" s="7" t="str">
        <f aca="false">IF($B24="","",IF(E24=0,"-",IF(F24&gt;=E24,"Complete",IF(F24&lt;=0,"Not started","Partial"))))</f>
        <v/>
      </c>
      <c r="J24" s="8" t="n">
        <f aca="false">IF($B24="","",LOOKUP(IF(Settings!$B$2="Pledged",E24,F24),Settings!$A$6:$A$13,Settings!$B$6:$B$13))</f>
        <v>0</v>
      </c>
      <c r="K24" s="9" t="n">
        <f aca="false">IF($B24="","",J24)</f>
        <v>0</v>
      </c>
      <c r="L24" s="2"/>
      <c r="M24" s="2" t="str">
        <f aca="false">IF(AND($B24&lt;&gt;"",K24&gt;0),ROW(),"")</f>
        <v/>
      </c>
    </row>
    <row r="25" customFormat="false" ht="12.8" hidden="false" customHeight="false" outlineLevel="0" collapsed="false">
      <c r="A25" s="2" t="n">
        <v>24</v>
      </c>
      <c r="B25" s="2"/>
      <c r="C25" s="2"/>
      <c r="D25" s="3"/>
      <c r="E25" s="4"/>
      <c r="F25" s="5" t="n">
        <f aca="false">IF($B25="","",SUMIF(Payments!$B$2:$B$251,$B25,Payments!$C$2:$C$251))</f>
        <v>0</v>
      </c>
      <c r="G25" s="5" t="n">
        <f aca="false">IF($B25="","",E25-F25)</f>
        <v>0</v>
      </c>
      <c r="H25" s="6" t="n">
        <f aca="false">IF(OR($B25="",E25=0),"",F25/E25)</f>
        <v>0</v>
      </c>
      <c r="I25" s="7" t="str">
        <f aca="false">IF($B25="","",IF(E25=0,"-",IF(F25&gt;=E25,"Complete",IF(F25&lt;=0,"Not started","Partial"))))</f>
        <v/>
      </c>
      <c r="J25" s="8" t="n">
        <f aca="false">IF($B25="","",LOOKUP(IF(Settings!$B$2="Pledged",E25,F25),Settings!$A$6:$A$13,Settings!$B$6:$B$13))</f>
        <v>0</v>
      </c>
      <c r="K25" s="9" t="n">
        <f aca="false">IF($B25="","",J25)</f>
        <v>0</v>
      </c>
      <c r="L25" s="2"/>
      <c r="M25" s="2" t="str">
        <f aca="false">IF(AND($B25&lt;&gt;"",K25&gt;0),ROW(),"")</f>
        <v/>
      </c>
    </row>
    <row r="26" customFormat="false" ht="12.8" hidden="false" customHeight="false" outlineLevel="0" collapsed="false">
      <c r="A26" s="2" t="n">
        <v>25</v>
      </c>
      <c r="B26" s="2"/>
      <c r="C26" s="2"/>
      <c r="D26" s="3"/>
      <c r="E26" s="4"/>
      <c r="F26" s="5" t="n">
        <f aca="false">IF($B26="","",SUMIF(Payments!$B$2:$B$251,$B26,Payments!$C$2:$C$251))</f>
        <v>0</v>
      </c>
      <c r="G26" s="5" t="n">
        <f aca="false">IF($B26="","",E26-F26)</f>
        <v>0</v>
      </c>
      <c r="H26" s="6" t="n">
        <f aca="false">IF(OR($B26="",E26=0),"",F26/E26)</f>
        <v>0</v>
      </c>
      <c r="I26" s="7" t="str">
        <f aca="false">IF($B26="","",IF(E26=0,"-",IF(F26&gt;=E26,"Complete",IF(F26&lt;=0,"Not started","Partial"))))</f>
        <v/>
      </c>
      <c r="J26" s="8" t="n">
        <f aca="false">IF($B26="","",LOOKUP(IF(Settings!$B$2="Pledged",E26,F26),Settings!$A$6:$A$13,Settings!$B$6:$B$13))</f>
        <v>0</v>
      </c>
      <c r="K26" s="9" t="n">
        <f aca="false">IF($B26="","",J26)</f>
        <v>0</v>
      </c>
      <c r="L26" s="2"/>
      <c r="M26" s="2" t="str">
        <f aca="false">IF(AND($B26&lt;&gt;"",K26&gt;0),ROW(),"")</f>
        <v/>
      </c>
    </row>
    <row r="27" customFormat="false" ht="12.8" hidden="false" customHeight="false" outlineLevel="0" collapsed="false">
      <c r="A27" s="2" t="n">
        <v>26</v>
      </c>
      <c r="B27" s="2"/>
      <c r="C27" s="2"/>
      <c r="D27" s="3"/>
      <c r="E27" s="4"/>
      <c r="F27" s="5" t="n">
        <f aca="false">IF($B27="","",SUMIF(Payments!$B$2:$B$251,$B27,Payments!$C$2:$C$251))</f>
        <v>0</v>
      </c>
      <c r="G27" s="5" t="n">
        <f aca="false">IF($B27="","",E27-F27)</f>
        <v>0</v>
      </c>
      <c r="H27" s="6" t="n">
        <f aca="false">IF(OR($B27="",E27=0),"",F27/E27)</f>
        <v>0</v>
      </c>
      <c r="I27" s="7" t="str">
        <f aca="false">IF($B27="","",IF(E27=0,"-",IF(F27&gt;=E27,"Complete",IF(F27&lt;=0,"Not started","Partial"))))</f>
        <v/>
      </c>
      <c r="J27" s="8" t="n">
        <f aca="false">IF($B27="","",LOOKUP(IF(Settings!$B$2="Pledged",E27,F27),Settings!$A$6:$A$13,Settings!$B$6:$B$13))</f>
        <v>0</v>
      </c>
      <c r="K27" s="9" t="n">
        <f aca="false">IF($B27="","",J27)</f>
        <v>0</v>
      </c>
      <c r="L27" s="2"/>
      <c r="M27" s="2" t="str">
        <f aca="false">IF(AND($B27&lt;&gt;"",K27&gt;0),ROW(),"")</f>
        <v/>
      </c>
    </row>
    <row r="28" customFormat="false" ht="12.8" hidden="false" customHeight="false" outlineLevel="0" collapsed="false">
      <c r="A28" s="2" t="n">
        <v>27</v>
      </c>
      <c r="B28" s="2"/>
      <c r="C28" s="2"/>
      <c r="D28" s="3"/>
      <c r="E28" s="4"/>
      <c r="F28" s="5" t="n">
        <f aca="false">IF($B28="","",SUMIF(Payments!$B$2:$B$251,$B28,Payments!$C$2:$C$251))</f>
        <v>0</v>
      </c>
      <c r="G28" s="5" t="n">
        <f aca="false">IF($B28="","",E28-F28)</f>
        <v>0</v>
      </c>
      <c r="H28" s="6" t="n">
        <f aca="false">IF(OR($B28="",E28=0),"",F28/E28)</f>
        <v>0</v>
      </c>
      <c r="I28" s="7" t="str">
        <f aca="false">IF($B28="","",IF(E28=0,"-",IF(F28&gt;=E28,"Complete",IF(F28&lt;=0,"Not started","Partial"))))</f>
        <v/>
      </c>
      <c r="J28" s="8" t="n">
        <f aca="false">IF($B28="","",LOOKUP(IF(Settings!$B$2="Pledged",E28,F28),Settings!$A$6:$A$13,Settings!$B$6:$B$13))</f>
        <v>0</v>
      </c>
      <c r="K28" s="9" t="n">
        <f aca="false">IF($B28="","",J28)</f>
        <v>0</v>
      </c>
      <c r="L28" s="2"/>
      <c r="M28" s="2" t="str">
        <f aca="false">IF(AND($B28&lt;&gt;"",K28&gt;0),ROW(),"")</f>
        <v/>
      </c>
    </row>
    <row r="29" customFormat="false" ht="12.8" hidden="false" customHeight="false" outlineLevel="0" collapsed="false">
      <c r="A29" s="2" t="n">
        <v>28</v>
      </c>
      <c r="B29" s="2"/>
      <c r="C29" s="2"/>
      <c r="D29" s="3"/>
      <c r="E29" s="4"/>
      <c r="F29" s="5" t="n">
        <f aca="false">IF($B29="","",SUMIF(Payments!$B$2:$B$251,$B29,Payments!$C$2:$C$251))</f>
        <v>0</v>
      </c>
      <c r="G29" s="5" t="n">
        <f aca="false">IF($B29="","",E29-F29)</f>
        <v>0</v>
      </c>
      <c r="H29" s="6" t="n">
        <f aca="false">IF(OR($B29="",E29=0),"",F29/E29)</f>
        <v>0</v>
      </c>
      <c r="I29" s="7" t="str">
        <f aca="false">IF($B29="","",IF(E29=0,"-",IF(F29&gt;=E29,"Complete",IF(F29&lt;=0,"Not started","Partial"))))</f>
        <v/>
      </c>
      <c r="J29" s="8" t="n">
        <f aca="false">IF($B29="","",LOOKUP(IF(Settings!$B$2="Pledged",E29,F29),Settings!$A$6:$A$13,Settings!$B$6:$B$13))</f>
        <v>0</v>
      </c>
      <c r="K29" s="9" t="n">
        <f aca="false">IF($B29="","",J29)</f>
        <v>0</v>
      </c>
      <c r="L29" s="2"/>
      <c r="M29" s="2" t="str">
        <f aca="false">IF(AND($B29&lt;&gt;"",K29&gt;0),ROW(),"")</f>
        <v/>
      </c>
    </row>
    <row r="30" customFormat="false" ht="12.8" hidden="false" customHeight="false" outlineLevel="0" collapsed="false">
      <c r="A30" s="2" t="n">
        <v>29</v>
      </c>
      <c r="B30" s="2"/>
      <c r="C30" s="2"/>
      <c r="D30" s="3"/>
      <c r="E30" s="4"/>
      <c r="F30" s="5" t="n">
        <f aca="false">IF($B30="","",SUMIF(Payments!$B$2:$B$251,$B30,Payments!$C$2:$C$251))</f>
        <v>0</v>
      </c>
      <c r="G30" s="5" t="n">
        <f aca="false">IF($B30="","",E30-F30)</f>
        <v>0</v>
      </c>
      <c r="H30" s="6" t="n">
        <f aca="false">IF(OR($B30="",E30=0),"",F30/E30)</f>
        <v>0</v>
      </c>
      <c r="I30" s="7" t="str">
        <f aca="false">IF($B30="","",IF(E30=0,"-",IF(F30&gt;=E30,"Complete",IF(F30&lt;=0,"Not started","Partial"))))</f>
        <v/>
      </c>
      <c r="J30" s="8" t="n">
        <f aca="false">IF($B30="","",LOOKUP(IF(Settings!$B$2="Pledged",E30,F30),Settings!$A$6:$A$13,Settings!$B$6:$B$13))</f>
        <v>0</v>
      </c>
      <c r="K30" s="9" t="n">
        <f aca="false">IF($B30="","",J30)</f>
        <v>0</v>
      </c>
      <c r="L30" s="2"/>
      <c r="M30" s="2" t="str">
        <f aca="false">IF(AND($B30&lt;&gt;"",K30&gt;0),ROW(),"")</f>
        <v/>
      </c>
    </row>
    <row r="31" customFormat="false" ht="12.8" hidden="false" customHeight="false" outlineLevel="0" collapsed="false">
      <c r="A31" s="2" t="n">
        <v>30</v>
      </c>
      <c r="B31" s="2"/>
      <c r="C31" s="2"/>
      <c r="D31" s="3"/>
      <c r="E31" s="4"/>
      <c r="F31" s="5" t="n">
        <f aca="false">IF($B31="","",SUMIF(Payments!$B$2:$B$251,$B31,Payments!$C$2:$C$251))</f>
        <v>0</v>
      </c>
      <c r="G31" s="5" t="n">
        <f aca="false">IF($B31="","",E31-F31)</f>
        <v>0</v>
      </c>
      <c r="H31" s="6" t="n">
        <f aca="false">IF(OR($B31="",E31=0),"",F31/E31)</f>
        <v>0</v>
      </c>
      <c r="I31" s="7" t="str">
        <f aca="false">IF($B31="","",IF(E31=0,"-",IF(F31&gt;=E31,"Complete",IF(F31&lt;=0,"Not started","Partial"))))</f>
        <v/>
      </c>
      <c r="J31" s="8" t="n">
        <f aca="false">IF($B31="","",LOOKUP(IF(Settings!$B$2="Pledged",E31,F31),Settings!$A$6:$A$13,Settings!$B$6:$B$13))</f>
        <v>0</v>
      </c>
      <c r="K31" s="9" t="n">
        <f aca="false">IF($B31="","",J31)</f>
        <v>0</v>
      </c>
      <c r="L31" s="2"/>
      <c r="M31" s="2" t="str">
        <f aca="false">IF(AND($B31&lt;&gt;"",K31&gt;0),ROW(),"")</f>
        <v/>
      </c>
    </row>
    <row r="32" customFormat="false" ht="12.8" hidden="false" customHeight="false" outlineLevel="0" collapsed="false">
      <c r="A32" s="2" t="n">
        <v>31</v>
      </c>
      <c r="B32" s="2"/>
      <c r="C32" s="2"/>
      <c r="D32" s="3"/>
      <c r="E32" s="4"/>
      <c r="F32" s="5" t="n">
        <f aca="false">IF($B32="","",SUMIF(Payments!$B$2:$B$251,$B32,Payments!$C$2:$C$251))</f>
        <v>0</v>
      </c>
      <c r="G32" s="5" t="n">
        <f aca="false">IF($B32="","",E32-F32)</f>
        <v>0</v>
      </c>
      <c r="H32" s="6" t="n">
        <f aca="false">IF(OR($B32="",E32=0),"",F32/E32)</f>
        <v>0</v>
      </c>
      <c r="I32" s="7" t="str">
        <f aca="false">IF($B32="","",IF(E32=0,"-",IF(F32&gt;=E32,"Complete",IF(F32&lt;=0,"Not started","Partial"))))</f>
        <v/>
      </c>
      <c r="J32" s="8" t="n">
        <f aca="false">IF($B32="","",LOOKUP(IF(Settings!$B$2="Pledged",E32,F32),Settings!$A$6:$A$13,Settings!$B$6:$B$13))</f>
        <v>0</v>
      </c>
      <c r="K32" s="9" t="n">
        <f aca="false">IF($B32="","",J32)</f>
        <v>0</v>
      </c>
      <c r="L32" s="2"/>
      <c r="M32" s="2" t="str">
        <f aca="false">IF(AND($B32&lt;&gt;"",K32&gt;0),ROW(),"")</f>
        <v/>
      </c>
    </row>
    <row r="33" customFormat="false" ht="12.8" hidden="false" customHeight="false" outlineLevel="0" collapsed="false">
      <c r="A33" s="2" t="n">
        <v>32</v>
      </c>
      <c r="B33" s="2"/>
      <c r="C33" s="2"/>
      <c r="D33" s="3"/>
      <c r="E33" s="4"/>
      <c r="F33" s="5" t="n">
        <f aca="false">IF($B33="","",SUMIF(Payments!$B$2:$B$251,$B33,Payments!$C$2:$C$251))</f>
        <v>0</v>
      </c>
      <c r="G33" s="5" t="n">
        <f aca="false">IF($B33="","",E33-F33)</f>
        <v>0</v>
      </c>
      <c r="H33" s="6" t="n">
        <f aca="false">IF(OR($B33="",E33=0),"",F33/E33)</f>
        <v>0</v>
      </c>
      <c r="I33" s="7" t="str">
        <f aca="false">IF($B33="","",IF(E33=0,"-",IF(F33&gt;=E33,"Complete",IF(F33&lt;=0,"Not started","Partial"))))</f>
        <v/>
      </c>
      <c r="J33" s="8" t="n">
        <f aca="false">IF($B33="","",LOOKUP(IF(Settings!$B$2="Pledged",E33,F33),Settings!$A$6:$A$13,Settings!$B$6:$B$13))</f>
        <v>0</v>
      </c>
      <c r="K33" s="9" t="n">
        <f aca="false">IF($B33="","",J33)</f>
        <v>0</v>
      </c>
      <c r="L33" s="2"/>
      <c r="M33" s="2" t="str">
        <f aca="false">IF(AND($B33&lt;&gt;"",K33&gt;0),ROW(),"")</f>
        <v/>
      </c>
    </row>
    <row r="34" customFormat="false" ht="12.8" hidden="false" customHeight="false" outlineLevel="0" collapsed="false">
      <c r="A34" s="2" t="n">
        <v>33</v>
      </c>
      <c r="B34" s="2"/>
      <c r="C34" s="2"/>
      <c r="D34" s="3"/>
      <c r="E34" s="4"/>
      <c r="F34" s="5" t="n">
        <f aca="false">IF($B34="","",SUMIF(Payments!$B$2:$B$251,$B34,Payments!$C$2:$C$251))</f>
        <v>0</v>
      </c>
      <c r="G34" s="5" t="n">
        <f aca="false">IF($B34="","",E34-F34)</f>
        <v>0</v>
      </c>
      <c r="H34" s="6" t="n">
        <f aca="false">IF(OR($B34="",E34=0),"",F34/E34)</f>
        <v>0</v>
      </c>
      <c r="I34" s="7" t="str">
        <f aca="false">IF($B34="","",IF(E34=0,"-",IF(F34&gt;=E34,"Complete",IF(F34&lt;=0,"Not started","Partial"))))</f>
        <v/>
      </c>
      <c r="J34" s="8" t="n">
        <f aca="false">IF($B34="","",LOOKUP(IF(Settings!$B$2="Pledged",E34,F34),Settings!$A$6:$A$13,Settings!$B$6:$B$13))</f>
        <v>0</v>
      </c>
      <c r="K34" s="9" t="n">
        <f aca="false">IF($B34="","",J34)</f>
        <v>0</v>
      </c>
      <c r="L34" s="2"/>
      <c r="M34" s="2" t="str">
        <f aca="false">IF(AND($B34&lt;&gt;"",K34&gt;0),ROW(),"")</f>
        <v/>
      </c>
    </row>
    <row r="35" customFormat="false" ht="12.8" hidden="false" customHeight="false" outlineLevel="0" collapsed="false">
      <c r="A35" s="2" t="n">
        <v>34</v>
      </c>
      <c r="B35" s="2"/>
      <c r="C35" s="2"/>
      <c r="D35" s="3"/>
      <c r="E35" s="4"/>
      <c r="F35" s="5" t="n">
        <f aca="false">IF($B35="","",SUMIF(Payments!$B$2:$B$251,$B35,Payments!$C$2:$C$251))</f>
        <v>0</v>
      </c>
      <c r="G35" s="5" t="n">
        <f aca="false">IF($B35="","",E35-F35)</f>
        <v>0</v>
      </c>
      <c r="H35" s="6" t="n">
        <f aca="false">IF(OR($B35="",E35=0),"",F35/E35)</f>
        <v>0</v>
      </c>
      <c r="I35" s="7" t="str">
        <f aca="false">IF($B35="","",IF(E35=0,"-",IF(F35&gt;=E35,"Complete",IF(F35&lt;=0,"Not started","Partial"))))</f>
        <v/>
      </c>
      <c r="J35" s="8" t="n">
        <f aca="false">IF($B35="","",LOOKUP(IF(Settings!$B$2="Pledged",E35,F35),Settings!$A$6:$A$13,Settings!$B$6:$B$13))</f>
        <v>0</v>
      </c>
      <c r="K35" s="9" t="n">
        <f aca="false">IF($B35="","",J35)</f>
        <v>0</v>
      </c>
      <c r="L35" s="2"/>
      <c r="M35" s="2" t="str">
        <f aca="false">IF(AND($B35&lt;&gt;"",K35&gt;0),ROW(),"")</f>
        <v/>
      </c>
    </row>
    <row r="36" customFormat="false" ht="12.8" hidden="false" customHeight="false" outlineLevel="0" collapsed="false">
      <c r="A36" s="2" t="n">
        <v>35</v>
      </c>
      <c r="B36" s="2"/>
      <c r="C36" s="2"/>
      <c r="D36" s="3"/>
      <c r="E36" s="4"/>
      <c r="F36" s="5" t="n">
        <f aca="false">IF($B36="","",SUMIF(Payments!$B$2:$B$251,$B36,Payments!$C$2:$C$251))</f>
        <v>0</v>
      </c>
      <c r="G36" s="5" t="n">
        <f aca="false">IF($B36="","",E36-F36)</f>
        <v>0</v>
      </c>
      <c r="H36" s="6" t="n">
        <f aca="false">IF(OR($B36="",E36=0),"",F36/E36)</f>
        <v>0</v>
      </c>
      <c r="I36" s="7" t="str">
        <f aca="false">IF($B36="","",IF(E36=0,"-",IF(F36&gt;=E36,"Complete",IF(F36&lt;=0,"Not started","Partial"))))</f>
        <v/>
      </c>
      <c r="J36" s="8" t="n">
        <f aca="false">IF($B36="","",LOOKUP(IF(Settings!$B$2="Pledged",E36,F36),Settings!$A$6:$A$13,Settings!$B$6:$B$13))</f>
        <v>0</v>
      </c>
      <c r="K36" s="9" t="n">
        <f aca="false">IF($B36="","",J36)</f>
        <v>0</v>
      </c>
      <c r="L36" s="2"/>
      <c r="M36" s="2" t="str">
        <f aca="false">IF(AND($B36&lt;&gt;"",K36&gt;0),ROW(),"")</f>
        <v/>
      </c>
    </row>
    <row r="37" customFormat="false" ht="12.8" hidden="false" customHeight="false" outlineLevel="0" collapsed="false">
      <c r="A37" s="2" t="n">
        <v>36</v>
      </c>
      <c r="B37" s="2"/>
      <c r="C37" s="2"/>
      <c r="D37" s="3"/>
      <c r="E37" s="4"/>
      <c r="F37" s="5" t="n">
        <f aca="false">IF($B37="","",SUMIF(Payments!$B$2:$B$251,$B37,Payments!$C$2:$C$251))</f>
        <v>0</v>
      </c>
      <c r="G37" s="5" t="n">
        <f aca="false">IF($B37="","",E37-F37)</f>
        <v>0</v>
      </c>
      <c r="H37" s="6" t="n">
        <f aca="false">IF(OR($B37="",E37=0),"",F37/E37)</f>
        <v>0</v>
      </c>
      <c r="I37" s="7" t="str">
        <f aca="false">IF($B37="","",IF(E37=0,"-",IF(F37&gt;=E37,"Complete",IF(F37&lt;=0,"Not started","Partial"))))</f>
        <v/>
      </c>
      <c r="J37" s="8" t="n">
        <f aca="false">IF($B37="","",LOOKUP(IF(Settings!$B$2="Pledged",E37,F37),Settings!$A$6:$A$13,Settings!$B$6:$B$13))</f>
        <v>0</v>
      </c>
      <c r="K37" s="9" t="n">
        <f aca="false">IF($B37="","",J37)</f>
        <v>0</v>
      </c>
      <c r="L37" s="2"/>
      <c r="M37" s="2" t="str">
        <f aca="false">IF(AND($B37&lt;&gt;"",K37&gt;0),ROW(),"")</f>
        <v/>
      </c>
    </row>
    <row r="38" customFormat="false" ht="12.8" hidden="false" customHeight="false" outlineLevel="0" collapsed="false">
      <c r="A38" s="2" t="n">
        <v>37</v>
      </c>
      <c r="B38" s="2"/>
      <c r="C38" s="2"/>
      <c r="D38" s="3"/>
      <c r="E38" s="4"/>
      <c r="F38" s="5" t="n">
        <f aca="false">IF($B38="","",SUMIF(Payments!$B$2:$B$251,$B38,Payments!$C$2:$C$251))</f>
        <v>0</v>
      </c>
      <c r="G38" s="5" t="n">
        <f aca="false">IF($B38="","",E38-F38)</f>
        <v>0</v>
      </c>
      <c r="H38" s="6" t="n">
        <f aca="false">IF(OR($B38="",E38=0),"",F38/E38)</f>
        <v>0</v>
      </c>
      <c r="I38" s="7" t="str">
        <f aca="false">IF($B38="","",IF(E38=0,"-",IF(F38&gt;=E38,"Complete",IF(F38&lt;=0,"Not started","Partial"))))</f>
        <v/>
      </c>
      <c r="J38" s="8" t="n">
        <f aca="false">IF($B38="","",LOOKUP(IF(Settings!$B$2="Pledged",E38,F38),Settings!$A$6:$A$13,Settings!$B$6:$B$13))</f>
        <v>0</v>
      </c>
      <c r="K38" s="9" t="n">
        <f aca="false">IF($B38="","",J38)</f>
        <v>0</v>
      </c>
      <c r="L38" s="2"/>
      <c r="M38" s="2" t="str">
        <f aca="false">IF(AND($B38&lt;&gt;"",K38&gt;0),ROW(),"")</f>
        <v/>
      </c>
    </row>
    <row r="39" customFormat="false" ht="12.8" hidden="false" customHeight="false" outlineLevel="0" collapsed="false">
      <c r="A39" s="2" t="n">
        <v>38</v>
      </c>
      <c r="B39" s="2"/>
      <c r="C39" s="2"/>
      <c r="D39" s="3"/>
      <c r="E39" s="4"/>
      <c r="F39" s="5" t="n">
        <f aca="false">IF($B39="","",SUMIF(Payments!$B$2:$B$251,$B39,Payments!$C$2:$C$251))</f>
        <v>0</v>
      </c>
      <c r="G39" s="5" t="n">
        <f aca="false">IF($B39="","",E39-F39)</f>
        <v>0</v>
      </c>
      <c r="H39" s="6" t="n">
        <f aca="false">IF(OR($B39="",E39=0),"",F39/E39)</f>
        <v>0</v>
      </c>
      <c r="I39" s="7" t="str">
        <f aca="false">IF($B39="","",IF(E39=0,"-",IF(F39&gt;=E39,"Complete",IF(F39&lt;=0,"Not started","Partial"))))</f>
        <v/>
      </c>
      <c r="J39" s="8" t="n">
        <f aca="false">IF($B39="","",LOOKUP(IF(Settings!$B$2="Pledged",E39,F39),Settings!$A$6:$A$13,Settings!$B$6:$B$13))</f>
        <v>0</v>
      </c>
      <c r="K39" s="9" t="n">
        <f aca="false">IF($B39="","",J39)</f>
        <v>0</v>
      </c>
      <c r="L39" s="2"/>
      <c r="M39" s="2" t="str">
        <f aca="false">IF(AND($B39&lt;&gt;"",K39&gt;0),ROW(),"")</f>
        <v/>
      </c>
    </row>
    <row r="40" customFormat="false" ht="12.8" hidden="false" customHeight="false" outlineLevel="0" collapsed="false">
      <c r="A40" s="2" t="n">
        <v>39</v>
      </c>
      <c r="B40" s="2"/>
      <c r="C40" s="2"/>
      <c r="D40" s="3"/>
      <c r="E40" s="4"/>
      <c r="F40" s="5" t="n">
        <f aca="false">IF($B40="","",SUMIF(Payments!$B$2:$B$251,$B40,Payments!$C$2:$C$251))</f>
        <v>0</v>
      </c>
      <c r="G40" s="5" t="n">
        <f aca="false">IF($B40="","",E40-F40)</f>
        <v>0</v>
      </c>
      <c r="H40" s="6" t="n">
        <f aca="false">IF(OR($B40="",E40=0),"",F40/E40)</f>
        <v>0</v>
      </c>
      <c r="I40" s="7" t="str">
        <f aca="false">IF($B40="","",IF(E40=0,"-",IF(F40&gt;=E40,"Complete",IF(F40&lt;=0,"Not started","Partial"))))</f>
        <v/>
      </c>
      <c r="J40" s="8" t="n">
        <f aca="false">IF($B40="","",LOOKUP(IF(Settings!$B$2="Pledged",E40,F40),Settings!$A$6:$A$13,Settings!$B$6:$B$13))</f>
        <v>0</v>
      </c>
      <c r="K40" s="9" t="n">
        <f aca="false">IF($B40="","",J40)</f>
        <v>0</v>
      </c>
      <c r="L40" s="2"/>
      <c r="M40" s="2" t="str">
        <f aca="false">IF(AND($B40&lt;&gt;"",K40&gt;0),ROW(),"")</f>
        <v/>
      </c>
    </row>
    <row r="41" customFormat="false" ht="12.8" hidden="false" customHeight="false" outlineLevel="0" collapsed="false">
      <c r="A41" s="2" t="n">
        <v>40</v>
      </c>
      <c r="B41" s="2"/>
      <c r="C41" s="2"/>
      <c r="D41" s="3"/>
      <c r="E41" s="4"/>
      <c r="F41" s="5" t="n">
        <f aca="false">IF($B41="","",SUMIF(Payments!$B$2:$B$251,$B41,Payments!$C$2:$C$251))</f>
        <v>0</v>
      </c>
      <c r="G41" s="5" t="n">
        <f aca="false">IF($B41="","",E41-F41)</f>
        <v>0</v>
      </c>
      <c r="H41" s="6" t="n">
        <f aca="false">IF(OR($B41="",E41=0),"",F41/E41)</f>
        <v>0</v>
      </c>
      <c r="I41" s="7" t="str">
        <f aca="false">IF($B41="","",IF(E41=0,"-",IF(F41&gt;=E41,"Complete",IF(F41&lt;=0,"Not started","Partial"))))</f>
        <v/>
      </c>
      <c r="J41" s="8" t="n">
        <f aca="false">IF($B41="","",LOOKUP(IF(Settings!$B$2="Pledged",E41,F41),Settings!$A$6:$A$13,Settings!$B$6:$B$13))</f>
        <v>0</v>
      </c>
      <c r="K41" s="9" t="n">
        <f aca="false">IF($B41="","",J41)</f>
        <v>0</v>
      </c>
      <c r="L41" s="2"/>
      <c r="M41" s="2" t="str">
        <f aca="false">IF(AND($B41&lt;&gt;"",K41&gt;0),ROW(),"")</f>
        <v/>
      </c>
    </row>
    <row r="42" customFormat="false" ht="12.8" hidden="false" customHeight="false" outlineLevel="0" collapsed="false">
      <c r="A42" s="2" t="n">
        <v>41</v>
      </c>
      <c r="B42" s="2"/>
      <c r="C42" s="2"/>
      <c r="D42" s="3"/>
      <c r="E42" s="4"/>
      <c r="F42" s="5" t="n">
        <f aca="false">IF($B42="","",SUMIF(Payments!$B$2:$B$251,$B42,Payments!$C$2:$C$251))</f>
        <v>0</v>
      </c>
      <c r="G42" s="5" t="n">
        <f aca="false">IF($B42="","",E42-F42)</f>
        <v>0</v>
      </c>
      <c r="H42" s="6" t="n">
        <f aca="false">IF(OR($B42="",E42=0),"",F42/E42)</f>
        <v>0</v>
      </c>
      <c r="I42" s="7" t="str">
        <f aca="false">IF($B42="","",IF(E42=0,"-",IF(F42&gt;=E42,"Complete",IF(F42&lt;=0,"Not started","Partial"))))</f>
        <v/>
      </c>
      <c r="J42" s="8" t="n">
        <f aca="false">IF($B42="","",LOOKUP(IF(Settings!$B$2="Pledged",E42,F42),Settings!$A$6:$A$13,Settings!$B$6:$B$13))</f>
        <v>0</v>
      </c>
      <c r="K42" s="9" t="n">
        <f aca="false">IF($B42="","",J42)</f>
        <v>0</v>
      </c>
      <c r="L42" s="2"/>
      <c r="M42" s="2" t="str">
        <f aca="false">IF(AND($B42&lt;&gt;"",K42&gt;0),ROW(),"")</f>
        <v/>
      </c>
    </row>
    <row r="43" customFormat="false" ht="12.8" hidden="false" customHeight="false" outlineLevel="0" collapsed="false">
      <c r="A43" s="2" t="n">
        <v>42</v>
      </c>
      <c r="B43" s="2"/>
      <c r="C43" s="2"/>
      <c r="D43" s="3"/>
      <c r="E43" s="4"/>
      <c r="F43" s="5" t="n">
        <f aca="false">IF($B43="","",SUMIF(Payments!$B$2:$B$251,$B43,Payments!$C$2:$C$251))</f>
        <v>0</v>
      </c>
      <c r="G43" s="5" t="n">
        <f aca="false">IF($B43="","",E43-F43)</f>
        <v>0</v>
      </c>
      <c r="H43" s="6" t="n">
        <f aca="false">IF(OR($B43="",E43=0),"",F43/E43)</f>
        <v>0</v>
      </c>
      <c r="I43" s="7" t="str">
        <f aca="false">IF($B43="","",IF(E43=0,"-",IF(F43&gt;=E43,"Complete",IF(F43&lt;=0,"Not started","Partial"))))</f>
        <v/>
      </c>
      <c r="J43" s="8" t="n">
        <f aca="false">IF($B43="","",LOOKUP(IF(Settings!$B$2="Pledged",E43,F43),Settings!$A$6:$A$13,Settings!$B$6:$B$13))</f>
        <v>0</v>
      </c>
      <c r="K43" s="9" t="n">
        <f aca="false">IF($B43="","",J43)</f>
        <v>0</v>
      </c>
      <c r="L43" s="2"/>
      <c r="M43" s="2" t="str">
        <f aca="false">IF(AND($B43&lt;&gt;"",K43&gt;0),ROW(),"")</f>
        <v/>
      </c>
    </row>
    <row r="44" customFormat="false" ht="12.8" hidden="false" customHeight="false" outlineLevel="0" collapsed="false">
      <c r="A44" s="2" t="n">
        <v>43</v>
      </c>
      <c r="B44" s="2"/>
      <c r="C44" s="2"/>
      <c r="D44" s="3"/>
      <c r="E44" s="4"/>
      <c r="F44" s="5" t="n">
        <f aca="false">IF($B44="","",SUMIF(Payments!$B$2:$B$251,$B44,Payments!$C$2:$C$251))</f>
        <v>0</v>
      </c>
      <c r="G44" s="5" t="n">
        <f aca="false">IF($B44="","",E44-F44)</f>
        <v>0</v>
      </c>
      <c r="H44" s="6" t="n">
        <f aca="false">IF(OR($B44="",E44=0),"",F44/E44)</f>
        <v>0</v>
      </c>
      <c r="I44" s="7" t="str">
        <f aca="false">IF($B44="","",IF(E44=0,"-",IF(F44&gt;=E44,"Complete",IF(F44&lt;=0,"Not started","Partial"))))</f>
        <v/>
      </c>
      <c r="J44" s="8" t="n">
        <f aca="false">IF($B44="","",LOOKUP(IF(Settings!$B$2="Pledged",E44,F44),Settings!$A$6:$A$13,Settings!$B$6:$B$13))</f>
        <v>0</v>
      </c>
      <c r="K44" s="9" t="n">
        <f aca="false">IF($B44="","",J44)</f>
        <v>0</v>
      </c>
      <c r="L44" s="2"/>
      <c r="M44" s="2" t="str">
        <f aca="false">IF(AND($B44&lt;&gt;"",K44&gt;0),ROW(),"")</f>
        <v/>
      </c>
    </row>
    <row r="45" customFormat="false" ht="12.8" hidden="false" customHeight="false" outlineLevel="0" collapsed="false">
      <c r="A45" s="2" t="n">
        <v>44</v>
      </c>
      <c r="B45" s="2"/>
      <c r="C45" s="2"/>
      <c r="D45" s="3"/>
      <c r="E45" s="4"/>
      <c r="F45" s="5" t="n">
        <f aca="false">IF($B45="","",SUMIF(Payments!$B$2:$B$251,$B45,Payments!$C$2:$C$251))</f>
        <v>0</v>
      </c>
      <c r="G45" s="5" t="n">
        <f aca="false">IF($B45="","",E45-F45)</f>
        <v>0</v>
      </c>
      <c r="H45" s="6" t="n">
        <f aca="false">IF(OR($B45="",E45=0),"",F45/E45)</f>
        <v>0</v>
      </c>
      <c r="I45" s="7" t="str">
        <f aca="false">IF($B45="","",IF(E45=0,"-",IF(F45&gt;=E45,"Complete",IF(F45&lt;=0,"Not started","Partial"))))</f>
        <v/>
      </c>
      <c r="J45" s="8" t="n">
        <f aca="false">IF($B45="","",LOOKUP(IF(Settings!$B$2="Pledged",E45,F45),Settings!$A$6:$A$13,Settings!$B$6:$B$13))</f>
        <v>0</v>
      </c>
      <c r="K45" s="9" t="n">
        <f aca="false">IF($B45="","",J45)</f>
        <v>0</v>
      </c>
      <c r="L45" s="2"/>
      <c r="M45" s="2" t="str">
        <f aca="false">IF(AND($B45&lt;&gt;"",K45&gt;0),ROW(),"")</f>
        <v/>
      </c>
    </row>
    <row r="46" customFormat="false" ht="12.8" hidden="false" customHeight="false" outlineLevel="0" collapsed="false">
      <c r="A46" s="2" t="n">
        <v>45</v>
      </c>
      <c r="B46" s="2"/>
      <c r="C46" s="2"/>
      <c r="D46" s="3"/>
      <c r="E46" s="4"/>
      <c r="F46" s="5" t="n">
        <f aca="false">IF($B46="","",SUMIF(Payments!$B$2:$B$251,$B46,Payments!$C$2:$C$251))</f>
        <v>0</v>
      </c>
      <c r="G46" s="5" t="n">
        <f aca="false">IF($B46="","",E46-F46)</f>
        <v>0</v>
      </c>
      <c r="H46" s="6" t="n">
        <f aca="false">IF(OR($B46="",E46=0),"",F46/E46)</f>
        <v>0</v>
      </c>
      <c r="I46" s="7" t="str">
        <f aca="false">IF($B46="","",IF(E46=0,"-",IF(F46&gt;=E46,"Complete",IF(F46&lt;=0,"Not started","Partial"))))</f>
        <v/>
      </c>
      <c r="J46" s="8" t="n">
        <f aca="false">IF($B46="","",LOOKUP(IF(Settings!$B$2="Pledged",E46,F46),Settings!$A$6:$A$13,Settings!$B$6:$B$13))</f>
        <v>0</v>
      </c>
      <c r="K46" s="9" t="n">
        <f aca="false">IF($B46="","",J46)</f>
        <v>0</v>
      </c>
      <c r="L46" s="2"/>
      <c r="M46" s="2" t="str">
        <f aca="false">IF(AND($B46&lt;&gt;"",K46&gt;0),ROW(),"")</f>
        <v/>
      </c>
    </row>
    <row r="47" customFormat="false" ht="12.8" hidden="false" customHeight="false" outlineLevel="0" collapsed="false">
      <c r="A47" s="2" t="n">
        <v>46</v>
      </c>
      <c r="B47" s="2"/>
      <c r="C47" s="2"/>
      <c r="D47" s="3"/>
      <c r="E47" s="4"/>
      <c r="F47" s="5" t="n">
        <f aca="false">IF($B47="","",SUMIF(Payments!$B$2:$B$251,$B47,Payments!$C$2:$C$251))</f>
        <v>0</v>
      </c>
      <c r="G47" s="5" t="n">
        <f aca="false">IF($B47="","",E47-F47)</f>
        <v>0</v>
      </c>
      <c r="H47" s="6" t="n">
        <f aca="false">IF(OR($B47="",E47=0),"",F47/E47)</f>
        <v>0</v>
      </c>
      <c r="I47" s="7" t="str">
        <f aca="false">IF($B47="","",IF(E47=0,"-",IF(F47&gt;=E47,"Complete",IF(F47&lt;=0,"Not started","Partial"))))</f>
        <v/>
      </c>
      <c r="J47" s="8" t="n">
        <f aca="false">IF($B47="","",LOOKUP(IF(Settings!$B$2="Pledged",E47,F47),Settings!$A$6:$A$13,Settings!$B$6:$B$13))</f>
        <v>0</v>
      </c>
      <c r="K47" s="9" t="n">
        <f aca="false">IF($B47="","",J47)</f>
        <v>0</v>
      </c>
      <c r="L47" s="2"/>
      <c r="M47" s="2" t="str">
        <f aca="false">IF(AND($B47&lt;&gt;"",K47&gt;0),ROW(),"")</f>
        <v/>
      </c>
    </row>
    <row r="48" customFormat="false" ht="12.8" hidden="false" customHeight="false" outlineLevel="0" collapsed="false">
      <c r="A48" s="2" t="n">
        <v>47</v>
      </c>
      <c r="B48" s="2"/>
      <c r="C48" s="2"/>
      <c r="D48" s="3"/>
      <c r="E48" s="4"/>
      <c r="F48" s="5" t="n">
        <f aca="false">IF($B48="","",SUMIF(Payments!$B$2:$B$251,$B48,Payments!$C$2:$C$251))</f>
        <v>0</v>
      </c>
      <c r="G48" s="5" t="n">
        <f aca="false">IF($B48="","",E48-F48)</f>
        <v>0</v>
      </c>
      <c r="H48" s="6" t="n">
        <f aca="false">IF(OR($B48="",E48=0),"",F48/E48)</f>
        <v>0</v>
      </c>
      <c r="I48" s="7" t="str">
        <f aca="false">IF($B48="","",IF(E48=0,"-",IF(F48&gt;=E48,"Complete",IF(F48&lt;=0,"Not started","Partial"))))</f>
        <v/>
      </c>
      <c r="J48" s="8" t="n">
        <f aca="false">IF($B48="","",LOOKUP(IF(Settings!$B$2="Pledged",E48,F48),Settings!$A$6:$A$13,Settings!$B$6:$B$13))</f>
        <v>0</v>
      </c>
      <c r="K48" s="9" t="n">
        <f aca="false">IF($B48="","",J48)</f>
        <v>0</v>
      </c>
      <c r="L48" s="2"/>
      <c r="M48" s="2" t="str">
        <f aca="false">IF(AND($B48&lt;&gt;"",K48&gt;0),ROW(),"")</f>
        <v/>
      </c>
    </row>
    <row r="49" customFormat="false" ht="12.8" hidden="false" customHeight="false" outlineLevel="0" collapsed="false">
      <c r="A49" s="2" t="n">
        <v>48</v>
      </c>
      <c r="B49" s="2"/>
      <c r="C49" s="2"/>
      <c r="D49" s="3"/>
      <c r="E49" s="4"/>
      <c r="F49" s="5" t="n">
        <f aca="false">IF($B49="","",SUMIF(Payments!$B$2:$B$251,$B49,Payments!$C$2:$C$251))</f>
        <v>0</v>
      </c>
      <c r="G49" s="5" t="n">
        <f aca="false">IF($B49="","",E49-F49)</f>
        <v>0</v>
      </c>
      <c r="H49" s="6" t="n">
        <f aca="false">IF(OR($B49="",E49=0),"",F49/E49)</f>
        <v>0</v>
      </c>
      <c r="I49" s="7" t="str">
        <f aca="false">IF($B49="","",IF(E49=0,"-",IF(F49&gt;=E49,"Complete",IF(F49&lt;=0,"Not started","Partial"))))</f>
        <v/>
      </c>
      <c r="J49" s="8" t="n">
        <f aca="false">IF($B49="","",LOOKUP(IF(Settings!$B$2="Pledged",E49,F49),Settings!$A$6:$A$13,Settings!$B$6:$B$13))</f>
        <v>0</v>
      </c>
      <c r="K49" s="9" t="n">
        <f aca="false">IF($B49="","",J49)</f>
        <v>0</v>
      </c>
      <c r="L49" s="2"/>
      <c r="M49" s="2" t="str">
        <f aca="false">IF(AND($B49&lt;&gt;"",K49&gt;0),ROW(),"")</f>
        <v/>
      </c>
    </row>
    <row r="50" customFormat="false" ht="12.8" hidden="false" customHeight="false" outlineLevel="0" collapsed="false">
      <c r="A50" s="2" t="n">
        <v>49</v>
      </c>
      <c r="B50" s="2"/>
      <c r="C50" s="2"/>
      <c r="D50" s="3"/>
      <c r="E50" s="4"/>
      <c r="F50" s="5" t="n">
        <f aca="false">IF($B50="","",SUMIF(Payments!$B$2:$B$251,$B50,Payments!$C$2:$C$251))</f>
        <v>0</v>
      </c>
      <c r="G50" s="5" t="n">
        <f aca="false">IF($B50="","",E50-F50)</f>
        <v>0</v>
      </c>
      <c r="H50" s="6" t="n">
        <f aca="false">IF(OR($B50="",E50=0),"",F50/E50)</f>
        <v>0</v>
      </c>
      <c r="I50" s="7" t="str">
        <f aca="false">IF($B50="","",IF(E50=0,"-",IF(F50&gt;=E50,"Complete",IF(F50&lt;=0,"Not started","Partial"))))</f>
        <v/>
      </c>
      <c r="J50" s="8" t="n">
        <f aca="false">IF($B50="","",LOOKUP(IF(Settings!$B$2="Pledged",E50,F50),Settings!$A$6:$A$13,Settings!$B$6:$B$13))</f>
        <v>0</v>
      </c>
      <c r="K50" s="9" t="n">
        <f aca="false">IF($B50="","",J50)</f>
        <v>0</v>
      </c>
      <c r="L50" s="2"/>
      <c r="M50" s="2" t="str">
        <f aca="false">IF(AND($B50&lt;&gt;"",K50&gt;0),ROW(),"")</f>
        <v/>
      </c>
    </row>
    <row r="51" customFormat="false" ht="12.8" hidden="false" customHeight="false" outlineLevel="0" collapsed="false">
      <c r="A51" s="2" t="n">
        <v>50</v>
      </c>
      <c r="B51" s="2"/>
      <c r="C51" s="2"/>
      <c r="D51" s="3"/>
      <c r="E51" s="4"/>
      <c r="F51" s="5" t="n">
        <f aca="false">IF($B51="","",SUMIF(Payments!$B$2:$B$251,$B51,Payments!$C$2:$C$251))</f>
        <v>0</v>
      </c>
      <c r="G51" s="5" t="n">
        <f aca="false">IF($B51="","",E51-F51)</f>
        <v>0</v>
      </c>
      <c r="H51" s="6" t="n">
        <f aca="false">IF(OR($B51="",E51=0),"",F51/E51)</f>
        <v>0</v>
      </c>
      <c r="I51" s="7" t="str">
        <f aca="false">IF($B51="","",IF(E51=0,"-",IF(F51&gt;=E51,"Complete",IF(F51&lt;=0,"Not started","Partial"))))</f>
        <v/>
      </c>
      <c r="J51" s="8" t="n">
        <f aca="false">IF($B51="","",LOOKUP(IF(Settings!$B$2="Pledged",E51,F51),Settings!$A$6:$A$13,Settings!$B$6:$B$13))</f>
        <v>0</v>
      </c>
      <c r="K51" s="9" t="n">
        <f aca="false">IF($B51="","",J51)</f>
        <v>0</v>
      </c>
      <c r="L51" s="2"/>
      <c r="M51" s="2" t="str">
        <f aca="false">IF(AND($B51&lt;&gt;"",K51&gt;0),ROW(),"")</f>
        <v/>
      </c>
    </row>
    <row r="52" customFormat="false" ht="12.8" hidden="false" customHeight="false" outlineLevel="0" collapsed="false">
      <c r="A52" s="2" t="n">
        <v>51</v>
      </c>
      <c r="B52" s="2"/>
      <c r="C52" s="2"/>
      <c r="D52" s="3"/>
      <c r="E52" s="4"/>
      <c r="F52" s="5" t="n">
        <f aca="false">IF($B52="","",SUMIF(Payments!$B$2:$B$251,$B52,Payments!$C$2:$C$251))</f>
        <v>0</v>
      </c>
      <c r="G52" s="5" t="n">
        <f aca="false">IF($B52="","",E52-F52)</f>
        <v>0</v>
      </c>
      <c r="H52" s="6" t="n">
        <f aca="false">IF(OR($B52="",E52=0),"",F52/E52)</f>
        <v>0</v>
      </c>
      <c r="I52" s="7" t="str">
        <f aca="false">IF($B52="","",IF(E52=0,"-",IF(F52&gt;=E52,"Complete",IF(F52&lt;=0,"Not started","Partial"))))</f>
        <v/>
      </c>
      <c r="J52" s="8" t="n">
        <f aca="false">IF($B52="","",LOOKUP(IF(Settings!$B$2="Pledged",E52,F52),Settings!$A$6:$A$13,Settings!$B$6:$B$13))</f>
        <v>0</v>
      </c>
      <c r="K52" s="9" t="n">
        <f aca="false">IF($B52="","",J52)</f>
        <v>0</v>
      </c>
      <c r="L52" s="2"/>
      <c r="M52" s="2" t="str">
        <f aca="false">IF(AND($B52&lt;&gt;"",K52&gt;0),ROW(),"")</f>
        <v/>
      </c>
    </row>
    <row r="53" customFormat="false" ht="12.8" hidden="false" customHeight="false" outlineLevel="0" collapsed="false">
      <c r="A53" s="2" t="n">
        <v>52</v>
      </c>
      <c r="B53" s="2"/>
      <c r="C53" s="2"/>
      <c r="D53" s="3"/>
      <c r="E53" s="4"/>
      <c r="F53" s="5" t="n">
        <f aca="false">IF($B53="","",SUMIF(Payments!$B$2:$B$251,$B53,Payments!$C$2:$C$251))</f>
        <v>0</v>
      </c>
      <c r="G53" s="5" t="n">
        <f aca="false">IF($B53="","",E53-F53)</f>
        <v>0</v>
      </c>
      <c r="H53" s="6" t="n">
        <f aca="false">IF(OR($B53="",E53=0),"",F53/E53)</f>
        <v>0</v>
      </c>
      <c r="I53" s="7" t="str">
        <f aca="false">IF($B53="","",IF(E53=0,"-",IF(F53&gt;=E53,"Complete",IF(F53&lt;=0,"Not started","Partial"))))</f>
        <v/>
      </c>
      <c r="J53" s="8" t="n">
        <f aca="false">IF($B53="","",LOOKUP(IF(Settings!$B$2="Pledged",E53,F53),Settings!$A$6:$A$13,Settings!$B$6:$B$13))</f>
        <v>0</v>
      </c>
      <c r="K53" s="9" t="n">
        <f aca="false">IF($B53="","",J53)</f>
        <v>0</v>
      </c>
      <c r="L53" s="2"/>
      <c r="M53" s="2" t="str">
        <f aca="false">IF(AND($B53&lt;&gt;"",K53&gt;0),ROW(),"")</f>
        <v/>
      </c>
    </row>
    <row r="54" customFormat="false" ht="12.8" hidden="false" customHeight="false" outlineLevel="0" collapsed="false">
      <c r="A54" s="2" t="n">
        <v>53</v>
      </c>
      <c r="B54" s="2"/>
      <c r="C54" s="2"/>
      <c r="D54" s="3"/>
      <c r="E54" s="4"/>
      <c r="F54" s="5" t="n">
        <f aca="false">IF($B54="","",SUMIF(Payments!$B$2:$B$251,$B54,Payments!$C$2:$C$251))</f>
        <v>0</v>
      </c>
      <c r="G54" s="5" t="n">
        <f aca="false">IF($B54="","",E54-F54)</f>
        <v>0</v>
      </c>
      <c r="H54" s="6" t="n">
        <f aca="false">IF(OR($B54="",E54=0),"",F54/E54)</f>
        <v>0</v>
      </c>
      <c r="I54" s="7" t="str">
        <f aca="false">IF($B54="","",IF(E54=0,"-",IF(F54&gt;=E54,"Complete",IF(F54&lt;=0,"Not started","Partial"))))</f>
        <v/>
      </c>
      <c r="J54" s="8" t="n">
        <f aca="false">IF($B54="","",LOOKUP(IF(Settings!$B$2="Pledged",E54,F54),Settings!$A$6:$A$13,Settings!$B$6:$B$13))</f>
        <v>0</v>
      </c>
      <c r="K54" s="9" t="n">
        <f aca="false">IF($B54="","",J54)</f>
        <v>0</v>
      </c>
      <c r="L54" s="2"/>
      <c r="M54" s="2" t="str">
        <f aca="false">IF(AND($B54&lt;&gt;"",K54&gt;0),ROW(),"")</f>
        <v/>
      </c>
    </row>
    <row r="55" customFormat="false" ht="12.8" hidden="false" customHeight="false" outlineLevel="0" collapsed="false">
      <c r="A55" s="2" t="n">
        <v>54</v>
      </c>
      <c r="B55" s="2"/>
      <c r="C55" s="2"/>
      <c r="D55" s="3"/>
      <c r="E55" s="4"/>
      <c r="F55" s="5" t="n">
        <f aca="false">IF($B55="","",SUMIF(Payments!$B$2:$B$251,$B55,Payments!$C$2:$C$251))</f>
        <v>0</v>
      </c>
      <c r="G55" s="5" t="n">
        <f aca="false">IF($B55="","",E55-F55)</f>
        <v>0</v>
      </c>
      <c r="H55" s="6" t="n">
        <f aca="false">IF(OR($B55="",E55=0),"",F55/E55)</f>
        <v>0</v>
      </c>
      <c r="I55" s="7" t="str">
        <f aca="false">IF($B55="","",IF(E55=0,"-",IF(F55&gt;=E55,"Complete",IF(F55&lt;=0,"Not started","Partial"))))</f>
        <v/>
      </c>
      <c r="J55" s="8" t="n">
        <f aca="false">IF($B55="","",LOOKUP(IF(Settings!$B$2="Pledged",E55,F55),Settings!$A$6:$A$13,Settings!$B$6:$B$13))</f>
        <v>0</v>
      </c>
      <c r="K55" s="9" t="n">
        <f aca="false">IF($B55="","",J55)</f>
        <v>0</v>
      </c>
      <c r="L55" s="2"/>
      <c r="M55" s="2" t="str">
        <f aca="false">IF(AND($B55&lt;&gt;"",K55&gt;0),ROW(),"")</f>
        <v/>
      </c>
    </row>
    <row r="56" customFormat="false" ht="12.8" hidden="false" customHeight="false" outlineLevel="0" collapsed="false">
      <c r="A56" s="2" t="n">
        <v>55</v>
      </c>
      <c r="B56" s="2"/>
      <c r="C56" s="2"/>
      <c r="D56" s="3"/>
      <c r="E56" s="4"/>
      <c r="F56" s="5" t="n">
        <f aca="false">IF($B56="","",SUMIF(Payments!$B$2:$B$251,$B56,Payments!$C$2:$C$251))</f>
        <v>0</v>
      </c>
      <c r="G56" s="5" t="n">
        <f aca="false">IF($B56="","",E56-F56)</f>
        <v>0</v>
      </c>
      <c r="H56" s="6" t="n">
        <f aca="false">IF(OR($B56="",E56=0),"",F56/E56)</f>
        <v>0</v>
      </c>
      <c r="I56" s="7" t="str">
        <f aca="false">IF($B56="","",IF(E56=0,"-",IF(F56&gt;=E56,"Complete",IF(F56&lt;=0,"Not started","Partial"))))</f>
        <v/>
      </c>
      <c r="J56" s="8" t="n">
        <f aca="false">IF($B56="","",LOOKUP(IF(Settings!$B$2="Pledged",E56,F56),Settings!$A$6:$A$13,Settings!$B$6:$B$13))</f>
        <v>0</v>
      </c>
      <c r="K56" s="9" t="n">
        <f aca="false">IF($B56="","",J56)</f>
        <v>0</v>
      </c>
      <c r="L56" s="2"/>
      <c r="M56" s="2" t="str">
        <f aca="false">IF(AND($B56&lt;&gt;"",K56&gt;0),ROW(),"")</f>
        <v/>
      </c>
    </row>
    <row r="57" customFormat="false" ht="12.8" hidden="false" customHeight="false" outlineLevel="0" collapsed="false">
      <c r="A57" s="2" t="n">
        <v>56</v>
      </c>
      <c r="B57" s="2"/>
      <c r="C57" s="2"/>
      <c r="D57" s="3"/>
      <c r="E57" s="4"/>
      <c r="F57" s="5" t="n">
        <f aca="false">IF($B57="","",SUMIF(Payments!$B$2:$B$251,$B57,Payments!$C$2:$C$251))</f>
        <v>0</v>
      </c>
      <c r="G57" s="5" t="n">
        <f aca="false">IF($B57="","",E57-F57)</f>
        <v>0</v>
      </c>
      <c r="H57" s="6" t="n">
        <f aca="false">IF(OR($B57="",E57=0),"",F57/E57)</f>
        <v>0</v>
      </c>
      <c r="I57" s="7" t="str">
        <f aca="false">IF($B57="","",IF(E57=0,"-",IF(F57&gt;=E57,"Complete",IF(F57&lt;=0,"Not started","Partial"))))</f>
        <v/>
      </c>
      <c r="J57" s="8" t="n">
        <f aca="false">IF($B57="","",LOOKUP(IF(Settings!$B$2="Pledged",E57,F57),Settings!$A$6:$A$13,Settings!$B$6:$B$13))</f>
        <v>0</v>
      </c>
      <c r="K57" s="9" t="n">
        <f aca="false">IF($B57="","",J57)</f>
        <v>0</v>
      </c>
      <c r="L57" s="2"/>
      <c r="M57" s="2" t="str">
        <f aca="false">IF(AND($B57&lt;&gt;"",K57&gt;0),ROW(),"")</f>
        <v/>
      </c>
    </row>
    <row r="58" customFormat="false" ht="12.8" hidden="false" customHeight="false" outlineLevel="0" collapsed="false">
      <c r="A58" s="2" t="n">
        <v>57</v>
      </c>
      <c r="B58" s="2"/>
      <c r="C58" s="2"/>
      <c r="D58" s="3"/>
      <c r="E58" s="4"/>
      <c r="F58" s="5" t="n">
        <f aca="false">IF($B58="","",SUMIF(Payments!$B$2:$B$251,$B58,Payments!$C$2:$C$251))</f>
        <v>0</v>
      </c>
      <c r="G58" s="5" t="n">
        <f aca="false">IF($B58="","",E58-F58)</f>
        <v>0</v>
      </c>
      <c r="H58" s="6" t="n">
        <f aca="false">IF(OR($B58="",E58=0),"",F58/E58)</f>
        <v>0</v>
      </c>
      <c r="I58" s="7" t="str">
        <f aca="false">IF($B58="","",IF(E58=0,"-",IF(F58&gt;=E58,"Complete",IF(F58&lt;=0,"Not started","Partial"))))</f>
        <v/>
      </c>
      <c r="J58" s="8" t="n">
        <f aca="false">IF($B58="","",LOOKUP(IF(Settings!$B$2="Pledged",E58,F58),Settings!$A$6:$A$13,Settings!$B$6:$B$13))</f>
        <v>0</v>
      </c>
      <c r="K58" s="9" t="n">
        <f aca="false">IF($B58="","",J58)</f>
        <v>0</v>
      </c>
      <c r="L58" s="2"/>
      <c r="M58" s="2" t="str">
        <f aca="false">IF(AND($B58&lt;&gt;"",K58&gt;0),ROW(),"")</f>
        <v/>
      </c>
    </row>
    <row r="59" customFormat="false" ht="12.8" hidden="false" customHeight="false" outlineLevel="0" collapsed="false">
      <c r="A59" s="2" t="n">
        <v>58</v>
      </c>
      <c r="B59" s="2"/>
      <c r="C59" s="2"/>
      <c r="D59" s="3"/>
      <c r="E59" s="4"/>
      <c r="F59" s="5" t="n">
        <f aca="false">IF($B59="","",SUMIF(Payments!$B$2:$B$251,$B59,Payments!$C$2:$C$251))</f>
        <v>0</v>
      </c>
      <c r="G59" s="5" t="n">
        <f aca="false">IF($B59="","",E59-F59)</f>
        <v>0</v>
      </c>
      <c r="H59" s="6" t="n">
        <f aca="false">IF(OR($B59="",E59=0),"",F59/E59)</f>
        <v>0</v>
      </c>
      <c r="I59" s="7" t="str">
        <f aca="false">IF($B59="","",IF(E59=0,"-",IF(F59&gt;=E59,"Complete",IF(F59&lt;=0,"Not started","Partial"))))</f>
        <v/>
      </c>
      <c r="J59" s="8" t="n">
        <f aca="false">IF($B59="","",LOOKUP(IF(Settings!$B$2="Pledged",E59,F59),Settings!$A$6:$A$13,Settings!$B$6:$B$13))</f>
        <v>0</v>
      </c>
      <c r="K59" s="9" t="n">
        <f aca="false">IF($B59="","",J59)</f>
        <v>0</v>
      </c>
      <c r="L59" s="2"/>
      <c r="M59" s="2" t="str">
        <f aca="false">IF(AND($B59&lt;&gt;"",K59&gt;0),ROW(),"")</f>
        <v/>
      </c>
    </row>
    <row r="60" customFormat="false" ht="12.8" hidden="false" customHeight="false" outlineLevel="0" collapsed="false">
      <c r="A60" s="2" t="n">
        <v>59</v>
      </c>
      <c r="B60" s="2"/>
      <c r="C60" s="2"/>
      <c r="D60" s="3"/>
      <c r="E60" s="4"/>
      <c r="F60" s="5" t="n">
        <f aca="false">IF($B60="","",SUMIF(Payments!$B$2:$B$251,$B60,Payments!$C$2:$C$251))</f>
        <v>0</v>
      </c>
      <c r="G60" s="5" t="n">
        <f aca="false">IF($B60="","",E60-F60)</f>
        <v>0</v>
      </c>
      <c r="H60" s="6" t="n">
        <f aca="false">IF(OR($B60="",E60=0),"",F60/E60)</f>
        <v>0</v>
      </c>
      <c r="I60" s="7" t="str">
        <f aca="false">IF($B60="","",IF(E60=0,"-",IF(F60&gt;=E60,"Complete",IF(F60&lt;=0,"Not started","Partial"))))</f>
        <v/>
      </c>
      <c r="J60" s="8" t="n">
        <f aca="false">IF($B60="","",LOOKUP(IF(Settings!$B$2="Pledged",E60,F60),Settings!$A$6:$A$13,Settings!$B$6:$B$13))</f>
        <v>0</v>
      </c>
      <c r="K60" s="9" t="n">
        <f aca="false">IF($B60="","",J60)</f>
        <v>0</v>
      </c>
      <c r="L60" s="2"/>
      <c r="M60" s="2" t="str">
        <f aca="false">IF(AND($B60&lt;&gt;"",K60&gt;0),ROW(),"")</f>
        <v/>
      </c>
    </row>
    <row r="61" customFormat="false" ht="12.8" hidden="false" customHeight="false" outlineLevel="0" collapsed="false">
      <c r="A61" s="2" t="n">
        <v>60</v>
      </c>
      <c r="B61" s="2"/>
      <c r="C61" s="2"/>
      <c r="D61" s="3"/>
      <c r="E61" s="4"/>
      <c r="F61" s="5" t="n">
        <f aca="false">IF($B61="","",SUMIF(Payments!$B$2:$B$251,$B61,Payments!$C$2:$C$251))</f>
        <v>0</v>
      </c>
      <c r="G61" s="5" t="n">
        <f aca="false">IF($B61="","",E61-F61)</f>
        <v>0</v>
      </c>
      <c r="H61" s="6" t="n">
        <f aca="false">IF(OR($B61="",E61=0),"",F61/E61)</f>
        <v>0</v>
      </c>
      <c r="I61" s="7" t="str">
        <f aca="false">IF($B61="","",IF(E61=0,"-",IF(F61&gt;=E61,"Complete",IF(F61&lt;=0,"Not started","Partial"))))</f>
        <v/>
      </c>
      <c r="J61" s="8" t="n">
        <f aca="false">IF($B61="","",LOOKUP(IF(Settings!$B$2="Pledged",E61,F61),Settings!$A$6:$A$13,Settings!$B$6:$B$13))</f>
        <v>0</v>
      </c>
      <c r="K61" s="9" t="n">
        <f aca="false">IF($B61="","",J61)</f>
        <v>0</v>
      </c>
      <c r="L61" s="2"/>
      <c r="M61" s="2" t="str">
        <f aca="false">IF(AND($B61&lt;&gt;"",K61&gt;0),ROW(),"")</f>
        <v/>
      </c>
    </row>
  </sheetData>
  <dataValidations count="1">
    <dataValidation allowBlank="true" errorStyle="stop" operator="equal" showDropDown="false" showErrorMessage="false" showInputMessage="false" sqref="D2:D61" type="list">
      <formula1>"Family,Friend,Colleague,Neighbour,Group,Guest,Other"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5.32"/>
    <col collapsed="false" customWidth="true" hidden="false" outlineLevel="0" max="2" min="2" style="0" width="25.54"/>
    <col collapsed="false" customWidth="true" hidden="false" outlineLevel="0" max="3" min="3" style="0" width="16.85"/>
    <col collapsed="false" customWidth="true" hidden="false" outlineLevel="0" max="4" min="4" style="0" width="18.39"/>
    <col collapsed="false" customWidth="true" hidden="false" outlineLevel="0" max="5" min="5" style="0" width="35.76"/>
  </cols>
  <sheetData>
    <row r="1" customFormat="false" ht="19.85" hidden="false" customHeight="true" outlineLevel="0" collapsed="false">
      <c r="A1" s="1" t="s">
        <v>21</v>
      </c>
      <c r="B1" s="1" t="s">
        <v>1</v>
      </c>
      <c r="C1" s="1" t="s">
        <v>22</v>
      </c>
      <c r="D1" s="1" t="s">
        <v>23</v>
      </c>
      <c r="E1" s="1" t="s">
        <v>24</v>
      </c>
    </row>
    <row r="2" customFormat="false" ht="12.8" hidden="false" customHeight="false" outlineLevel="0" collapsed="false">
      <c r="A2" s="10" t="n">
        <v>46235</v>
      </c>
      <c r="B2" s="3" t="s">
        <v>12</v>
      </c>
      <c r="C2" s="4" t="n">
        <v>100000</v>
      </c>
      <c r="D2" s="3" t="s">
        <v>25</v>
      </c>
      <c r="E2" s="2"/>
    </row>
    <row r="3" customFormat="false" ht="12.8" hidden="false" customHeight="false" outlineLevel="0" collapsed="false">
      <c r="A3" s="10" t="n">
        <v>46254</v>
      </c>
      <c r="B3" s="3" t="s">
        <v>12</v>
      </c>
      <c r="C3" s="4" t="n">
        <v>50000</v>
      </c>
      <c r="D3" s="3" t="s">
        <v>26</v>
      </c>
      <c r="E3" s="2"/>
    </row>
    <row r="4" customFormat="false" ht="12.8" hidden="false" customHeight="false" outlineLevel="0" collapsed="false">
      <c r="A4" s="10" t="n">
        <v>46249</v>
      </c>
      <c r="B4" s="3" t="s">
        <v>15</v>
      </c>
      <c r="C4" s="4" t="n">
        <v>200000</v>
      </c>
      <c r="D4" s="3" t="s">
        <v>27</v>
      </c>
      <c r="E4" s="2"/>
    </row>
    <row r="5" customFormat="false" ht="12.8" hidden="false" customHeight="false" outlineLevel="0" collapsed="false">
      <c r="A5" s="10" t="n">
        <v>46259</v>
      </c>
      <c r="B5" s="3" t="s">
        <v>18</v>
      </c>
      <c r="C5" s="4" t="n">
        <v>60000</v>
      </c>
      <c r="D5" s="3" t="s">
        <v>28</v>
      </c>
      <c r="E5" s="2"/>
    </row>
    <row r="6" customFormat="false" ht="12.8" hidden="false" customHeight="false" outlineLevel="0" collapsed="false">
      <c r="A6" s="10"/>
      <c r="B6" s="3"/>
      <c r="C6" s="4"/>
      <c r="D6" s="3"/>
      <c r="E6" s="2"/>
    </row>
    <row r="7" customFormat="false" ht="12.8" hidden="false" customHeight="false" outlineLevel="0" collapsed="false">
      <c r="A7" s="10"/>
      <c r="B7" s="3"/>
      <c r="C7" s="4"/>
      <c r="D7" s="3"/>
      <c r="E7" s="2"/>
    </row>
    <row r="8" customFormat="false" ht="12.8" hidden="false" customHeight="false" outlineLevel="0" collapsed="false">
      <c r="A8" s="10"/>
      <c r="B8" s="3"/>
      <c r="C8" s="4"/>
      <c r="D8" s="3"/>
      <c r="E8" s="2"/>
    </row>
    <row r="9" customFormat="false" ht="12.8" hidden="false" customHeight="false" outlineLevel="0" collapsed="false">
      <c r="A9" s="10"/>
      <c r="B9" s="3"/>
      <c r="C9" s="4"/>
      <c r="D9" s="3"/>
      <c r="E9" s="2"/>
    </row>
    <row r="10" customFormat="false" ht="12.8" hidden="false" customHeight="false" outlineLevel="0" collapsed="false">
      <c r="A10" s="10"/>
      <c r="B10" s="3"/>
      <c r="C10" s="4"/>
      <c r="D10" s="3"/>
      <c r="E10" s="2"/>
    </row>
    <row r="11" customFormat="false" ht="12.8" hidden="false" customHeight="false" outlineLevel="0" collapsed="false">
      <c r="A11" s="10"/>
      <c r="B11" s="3"/>
      <c r="C11" s="4"/>
      <c r="D11" s="3"/>
      <c r="E11" s="2"/>
    </row>
    <row r="12" customFormat="false" ht="12.8" hidden="false" customHeight="false" outlineLevel="0" collapsed="false">
      <c r="A12" s="10"/>
      <c r="B12" s="3"/>
      <c r="C12" s="4"/>
      <c r="D12" s="3"/>
      <c r="E12" s="2"/>
    </row>
    <row r="13" customFormat="false" ht="12.8" hidden="false" customHeight="false" outlineLevel="0" collapsed="false">
      <c r="A13" s="10"/>
      <c r="B13" s="3"/>
      <c r="C13" s="4"/>
      <c r="D13" s="3"/>
      <c r="E13" s="2"/>
    </row>
    <row r="14" customFormat="false" ht="12.8" hidden="false" customHeight="false" outlineLevel="0" collapsed="false">
      <c r="A14" s="10"/>
      <c r="B14" s="3"/>
      <c r="C14" s="4"/>
      <c r="D14" s="3"/>
      <c r="E14" s="2"/>
    </row>
    <row r="15" customFormat="false" ht="12.8" hidden="false" customHeight="false" outlineLevel="0" collapsed="false">
      <c r="A15" s="10"/>
      <c r="B15" s="3"/>
      <c r="C15" s="4"/>
      <c r="D15" s="3"/>
      <c r="E15" s="2"/>
    </row>
    <row r="16" customFormat="false" ht="12.8" hidden="false" customHeight="false" outlineLevel="0" collapsed="false">
      <c r="A16" s="10"/>
      <c r="B16" s="3"/>
      <c r="C16" s="4"/>
      <c r="D16" s="3"/>
      <c r="E16" s="2"/>
    </row>
    <row r="17" customFormat="false" ht="12.8" hidden="false" customHeight="false" outlineLevel="0" collapsed="false">
      <c r="A17" s="10"/>
      <c r="B17" s="3"/>
      <c r="C17" s="4"/>
      <c r="D17" s="3"/>
      <c r="E17" s="2"/>
    </row>
    <row r="18" customFormat="false" ht="12.8" hidden="false" customHeight="false" outlineLevel="0" collapsed="false">
      <c r="A18" s="10"/>
      <c r="B18" s="3"/>
      <c r="C18" s="4"/>
      <c r="D18" s="3"/>
      <c r="E18" s="2"/>
    </row>
    <row r="19" customFormat="false" ht="12.8" hidden="false" customHeight="false" outlineLevel="0" collapsed="false">
      <c r="A19" s="10"/>
      <c r="B19" s="3"/>
      <c r="C19" s="4"/>
      <c r="D19" s="3"/>
      <c r="E19" s="2"/>
    </row>
    <row r="20" customFormat="false" ht="12.8" hidden="false" customHeight="false" outlineLevel="0" collapsed="false">
      <c r="A20" s="10"/>
      <c r="B20" s="3"/>
      <c r="C20" s="4"/>
      <c r="D20" s="3"/>
      <c r="E20" s="2"/>
    </row>
    <row r="21" customFormat="false" ht="12.8" hidden="false" customHeight="false" outlineLevel="0" collapsed="false">
      <c r="A21" s="10"/>
      <c r="B21" s="3"/>
      <c r="C21" s="4"/>
      <c r="D21" s="3"/>
      <c r="E21" s="2"/>
    </row>
    <row r="22" customFormat="false" ht="12.8" hidden="false" customHeight="false" outlineLevel="0" collapsed="false">
      <c r="A22" s="10"/>
      <c r="B22" s="3"/>
      <c r="C22" s="4"/>
      <c r="D22" s="3"/>
      <c r="E22" s="2"/>
    </row>
    <row r="23" customFormat="false" ht="12.8" hidden="false" customHeight="false" outlineLevel="0" collapsed="false">
      <c r="A23" s="10"/>
      <c r="B23" s="3"/>
      <c r="C23" s="4"/>
      <c r="D23" s="3"/>
      <c r="E23" s="2"/>
    </row>
    <row r="24" customFormat="false" ht="12.8" hidden="false" customHeight="false" outlineLevel="0" collapsed="false">
      <c r="A24" s="10"/>
      <c r="B24" s="3"/>
      <c r="C24" s="4"/>
      <c r="D24" s="3"/>
      <c r="E24" s="2"/>
    </row>
    <row r="25" customFormat="false" ht="12.8" hidden="false" customHeight="false" outlineLevel="0" collapsed="false">
      <c r="A25" s="10"/>
      <c r="B25" s="3"/>
      <c r="C25" s="4"/>
      <c r="D25" s="3"/>
      <c r="E25" s="2"/>
    </row>
    <row r="26" customFormat="false" ht="12.8" hidden="false" customHeight="false" outlineLevel="0" collapsed="false">
      <c r="A26" s="10"/>
      <c r="B26" s="3"/>
      <c r="C26" s="4"/>
      <c r="D26" s="3"/>
      <c r="E26" s="2"/>
    </row>
    <row r="27" customFormat="false" ht="12.8" hidden="false" customHeight="false" outlineLevel="0" collapsed="false">
      <c r="A27" s="10"/>
      <c r="B27" s="3"/>
      <c r="C27" s="4"/>
      <c r="D27" s="3"/>
      <c r="E27" s="2"/>
    </row>
    <row r="28" customFormat="false" ht="12.8" hidden="false" customHeight="false" outlineLevel="0" collapsed="false">
      <c r="A28" s="10"/>
      <c r="B28" s="3"/>
      <c r="C28" s="4"/>
      <c r="D28" s="3"/>
      <c r="E28" s="2"/>
    </row>
    <row r="29" customFormat="false" ht="12.8" hidden="false" customHeight="false" outlineLevel="0" collapsed="false">
      <c r="A29" s="10"/>
      <c r="B29" s="3"/>
      <c r="C29" s="4"/>
      <c r="D29" s="3"/>
      <c r="E29" s="2"/>
    </row>
    <row r="30" customFormat="false" ht="12.8" hidden="false" customHeight="false" outlineLevel="0" collapsed="false">
      <c r="A30" s="10"/>
      <c r="B30" s="3"/>
      <c r="C30" s="4"/>
      <c r="D30" s="3"/>
      <c r="E30" s="2"/>
    </row>
    <row r="31" customFormat="false" ht="12.8" hidden="false" customHeight="false" outlineLevel="0" collapsed="false">
      <c r="A31" s="10"/>
      <c r="B31" s="3"/>
      <c r="C31" s="4"/>
      <c r="D31" s="3"/>
      <c r="E31" s="2"/>
    </row>
    <row r="32" customFormat="false" ht="12.8" hidden="false" customHeight="false" outlineLevel="0" collapsed="false">
      <c r="A32" s="10"/>
      <c r="B32" s="3"/>
      <c r="C32" s="4"/>
      <c r="D32" s="3"/>
      <c r="E32" s="2"/>
    </row>
    <row r="33" customFormat="false" ht="12.8" hidden="false" customHeight="false" outlineLevel="0" collapsed="false">
      <c r="A33" s="10"/>
      <c r="B33" s="3"/>
      <c r="C33" s="4"/>
      <c r="D33" s="3"/>
      <c r="E33" s="2"/>
    </row>
    <row r="34" customFormat="false" ht="12.8" hidden="false" customHeight="false" outlineLevel="0" collapsed="false">
      <c r="A34" s="10"/>
      <c r="B34" s="3"/>
      <c r="C34" s="4"/>
      <c r="D34" s="3"/>
      <c r="E34" s="2"/>
    </row>
    <row r="35" customFormat="false" ht="12.8" hidden="false" customHeight="false" outlineLevel="0" collapsed="false">
      <c r="A35" s="10"/>
      <c r="B35" s="3"/>
      <c r="C35" s="4"/>
      <c r="D35" s="3"/>
      <c r="E35" s="2"/>
    </row>
    <row r="36" customFormat="false" ht="12.8" hidden="false" customHeight="false" outlineLevel="0" collapsed="false">
      <c r="A36" s="10"/>
      <c r="B36" s="3"/>
      <c r="C36" s="4"/>
      <c r="D36" s="3"/>
      <c r="E36" s="2"/>
    </row>
    <row r="37" customFormat="false" ht="12.8" hidden="false" customHeight="false" outlineLevel="0" collapsed="false">
      <c r="A37" s="10"/>
      <c r="B37" s="3"/>
      <c r="C37" s="4"/>
      <c r="D37" s="3"/>
      <c r="E37" s="2"/>
    </row>
    <row r="38" customFormat="false" ht="12.8" hidden="false" customHeight="false" outlineLevel="0" collapsed="false">
      <c r="A38" s="10"/>
      <c r="B38" s="3"/>
      <c r="C38" s="4"/>
      <c r="D38" s="3"/>
      <c r="E38" s="2"/>
    </row>
    <row r="39" customFormat="false" ht="12.8" hidden="false" customHeight="false" outlineLevel="0" collapsed="false">
      <c r="A39" s="10"/>
      <c r="B39" s="3"/>
      <c r="C39" s="4"/>
      <c r="D39" s="3"/>
      <c r="E39" s="2"/>
    </row>
    <row r="40" customFormat="false" ht="12.8" hidden="false" customHeight="false" outlineLevel="0" collapsed="false">
      <c r="A40" s="10"/>
      <c r="B40" s="3"/>
      <c r="C40" s="4"/>
      <c r="D40" s="3"/>
      <c r="E40" s="2"/>
    </row>
    <row r="41" customFormat="false" ht="12.8" hidden="false" customHeight="false" outlineLevel="0" collapsed="false">
      <c r="A41" s="10"/>
      <c r="B41" s="3"/>
      <c r="C41" s="4"/>
      <c r="D41" s="3"/>
      <c r="E41" s="2"/>
    </row>
    <row r="42" customFormat="false" ht="12.8" hidden="false" customHeight="false" outlineLevel="0" collapsed="false">
      <c r="A42" s="10"/>
      <c r="B42" s="3"/>
      <c r="C42" s="4"/>
      <c r="D42" s="3"/>
      <c r="E42" s="2"/>
    </row>
    <row r="43" customFormat="false" ht="12.8" hidden="false" customHeight="false" outlineLevel="0" collapsed="false">
      <c r="A43" s="10"/>
      <c r="B43" s="3"/>
      <c r="C43" s="4"/>
      <c r="D43" s="3"/>
      <c r="E43" s="2"/>
    </row>
    <row r="44" customFormat="false" ht="12.8" hidden="false" customHeight="false" outlineLevel="0" collapsed="false">
      <c r="A44" s="10"/>
      <c r="B44" s="3"/>
      <c r="C44" s="4"/>
      <c r="D44" s="3"/>
      <c r="E44" s="2"/>
    </row>
    <row r="45" customFormat="false" ht="12.8" hidden="false" customHeight="false" outlineLevel="0" collapsed="false">
      <c r="A45" s="10"/>
      <c r="B45" s="3"/>
      <c r="C45" s="4"/>
      <c r="D45" s="3"/>
      <c r="E45" s="2"/>
    </row>
    <row r="46" customFormat="false" ht="12.8" hidden="false" customHeight="false" outlineLevel="0" collapsed="false">
      <c r="A46" s="10"/>
      <c r="B46" s="3"/>
      <c r="C46" s="4"/>
      <c r="D46" s="3"/>
      <c r="E46" s="2"/>
    </row>
    <row r="47" customFormat="false" ht="12.8" hidden="false" customHeight="false" outlineLevel="0" collapsed="false">
      <c r="A47" s="10"/>
      <c r="B47" s="3"/>
      <c r="C47" s="4"/>
      <c r="D47" s="3"/>
      <c r="E47" s="2"/>
    </row>
    <row r="48" customFormat="false" ht="12.8" hidden="false" customHeight="false" outlineLevel="0" collapsed="false">
      <c r="A48" s="10"/>
      <c r="B48" s="3"/>
      <c r="C48" s="4"/>
      <c r="D48" s="3"/>
      <c r="E48" s="2"/>
    </row>
    <row r="49" customFormat="false" ht="12.8" hidden="false" customHeight="false" outlineLevel="0" collapsed="false">
      <c r="A49" s="10"/>
      <c r="B49" s="3"/>
      <c r="C49" s="4"/>
      <c r="D49" s="3"/>
      <c r="E49" s="2"/>
    </row>
    <row r="50" customFormat="false" ht="12.8" hidden="false" customHeight="false" outlineLevel="0" collapsed="false">
      <c r="A50" s="10"/>
      <c r="B50" s="3"/>
      <c r="C50" s="4"/>
      <c r="D50" s="3"/>
      <c r="E50" s="2"/>
    </row>
    <row r="51" customFormat="false" ht="12.8" hidden="false" customHeight="false" outlineLevel="0" collapsed="false">
      <c r="A51" s="10"/>
      <c r="B51" s="3"/>
      <c r="C51" s="4"/>
      <c r="D51" s="3"/>
      <c r="E51" s="2"/>
    </row>
    <row r="52" customFormat="false" ht="12.8" hidden="false" customHeight="false" outlineLevel="0" collapsed="false">
      <c r="A52" s="10"/>
      <c r="B52" s="3"/>
      <c r="C52" s="4"/>
      <c r="D52" s="3"/>
      <c r="E52" s="2"/>
    </row>
    <row r="53" customFormat="false" ht="12.8" hidden="false" customHeight="false" outlineLevel="0" collapsed="false">
      <c r="A53" s="10"/>
      <c r="B53" s="3"/>
      <c r="C53" s="4"/>
      <c r="D53" s="3"/>
      <c r="E53" s="2"/>
    </row>
    <row r="54" customFormat="false" ht="12.8" hidden="false" customHeight="false" outlineLevel="0" collapsed="false">
      <c r="A54" s="10"/>
      <c r="B54" s="3"/>
      <c r="C54" s="4"/>
      <c r="D54" s="3"/>
      <c r="E54" s="2"/>
    </row>
    <row r="55" customFormat="false" ht="12.8" hidden="false" customHeight="false" outlineLevel="0" collapsed="false">
      <c r="A55" s="10"/>
      <c r="B55" s="3"/>
      <c r="C55" s="4"/>
      <c r="D55" s="3"/>
      <c r="E55" s="2"/>
    </row>
    <row r="56" customFormat="false" ht="12.8" hidden="false" customHeight="false" outlineLevel="0" collapsed="false">
      <c r="A56" s="10"/>
      <c r="B56" s="3"/>
      <c r="C56" s="4"/>
      <c r="D56" s="3"/>
      <c r="E56" s="2"/>
    </row>
    <row r="57" customFormat="false" ht="12.8" hidden="false" customHeight="false" outlineLevel="0" collapsed="false">
      <c r="A57" s="10"/>
      <c r="B57" s="3"/>
      <c r="C57" s="4"/>
      <c r="D57" s="3"/>
      <c r="E57" s="2"/>
    </row>
    <row r="58" customFormat="false" ht="12.8" hidden="false" customHeight="false" outlineLevel="0" collapsed="false">
      <c r="A58" s="10"/>
      <c r="B58" s="3"/>
      <c r="C58" s="4"/>
      <c r="D58" s="3"/>
      <c r="E58" s="2"/>
    </row>
    <row r="59" customFormat="false" ht="12.8" hidden="false" customHeight="false" outlineLevel="0" collapsed="false">
      <c r="A59" s="10"/>
      <c r="B59" s="3"/>
      <c r="C59" s="4"/>
      <c r="D59" s="3"/>
      <c r="E59" s="2"/>
    </row>
    <row r="60" customFormat="false" ht="12.8" hidden="false" customHeight="false" outlineLevel="0" collapsed="false">
      <c r="A60" s="10"/>
      <c r="B60" s="3"/>
      <c r="C60" s="4"/>
      <c r="D60" s="3"/>
      <c r="E60" s="2"/>
    </row>
    <row r="61" customFormat="false" ht="12.8" hidden="false" customHeight="false" outlineLevel="0" collapsed="false">
      <c r="A61" s="10"/>
      <c r="B61" s="3"/>
      <c r="C61" s="4"/>
      <c r="D61" s="3"/>
      <c r="E61" s="2"/>
    </row>
    <row r="62" customFormat="false" ht="12.8" hidden="false" customHeight="false" outlineLevel="0" collapsed="false">
      <c r="A62" s="10"/>
      <c r="B62" s="3"/>
      <c r="C62" s="4"/>
      <c r="D62" s="3"/>
      <c r="E62" s="2"/>
    </row>
    <row r="63" customFormat="false" ht="12.8" hidden="false" customHeight="false" outlineLevel="0" collapsed="false">
      <c r="A63" s="10"/>
      <c r="B63" s="3"/>
      <c r="C63" s="4"/>
      <c r="D63" s="3"/>
      <c r="E63" s="2"/>
    </row>
    <row r="64" customFormat="false" ht="12.8" hidden="false" customHeight="false" outlineLevel="0" collapsed="false">
      <c r="A64" s="10"/>
      <c r="B64" s="3"/>
      <c r="C64" s="4"/>
      <c r="D64" s="3"/>
      <c r="E64" s="2"/>
    </row>
    <row r="65" customFormat="false" ht="12.8" hidden="false" customHeight="false" outlineLevel="0" collapsed="false">
      <c r="A65" s="10"/>
      <c r="B65" s="3"/>
      <c r="C65" s="4"/>
      <c r="D65" s="3"/>
      <c r="E65" s="2"/>
    </row>
    <row r="66" customFormat="false" ht="12.8" hidden="false" customHeight="false" outlineLevel="0" collapsed="false">
      <c r="A66" s="10"/>
      <c r="B66" s="3"/>
      <c r="C66" s="4"/>
      <c r="D66" s="3"/>
      <c r="E66" s="2"/>
    </row>
    <row r="67" customFormat="false" ht="12.8" hidden="false" customHeight="false" outlineLevel="0" collapsed="false">
      <c r="A67" s="10"/>
      <c r="B67" s="3"/>
      <c r="C67" s="4"/>
      <c r="D67" s="3"/>
      <c r="E67" s="2"/>
    </row>
    <row r="68" customFormat="false" ht="12.8" hidden="false" customHeight="false" outlineLevel="0" collapsed="false">
      <c r="A68" s="10"/>
      <c r="B68" s="3"/>
      <c r="C68" s="4"/>
      <c r="D68" s="3"/>
      <c r="E68" s="2"/>
    </row>
    <row r="69" customFormat="false" ht="12.8" hidden="false" customHeight="false" outlineLevel="0" collapsed="false">
      <c r="A69" s="10"/>
      <c r="B69" s="3"/>
      <c r="C69" s="4"/>
      <c r="D69" s="3"/>
      <c r="E69" s="2"/>
    </row>
    <row r="70" customFormat="false" ht="12.8" hidden="false" customHeight="false" outlineLevel="0" collapsed="false">
      <c r="A70" s="10"/>
      <c r="B70" s="3"/>
      <c r="C70" s="4"/>
      <c r="D70" s="3"/>
      <c r="E70" s="2"/>
    </row>
    <row r="71" customFormat="false" ht="12.8" hidden="false" customHeight="false" outlineLevel="0" collapsed="false">
      <c r="A71" s="10"/>
      <c r="B71" s="3"/>
      <c r="C71" s="4"/>
      <c r="D71" s="3"/>
      <c r="E71" s="2"/>
    </row>
    <row r="72" customFormat="false" ht="12.8" hidden="false" customHeight="false" outlineLevel="0" collapsed="false">
      <c r="A72" s="10"/>
      <c r="B72" s="3"/>
      <c r="C72" s="4"/>
      <c r="D72" s="3"/>
      <c r="E72" s="2"/>
    </row>
    <row r="73" customFormat="false" ht="12.8" hidden="false" customHeight="false" outlineLevel="0" collapsed="false">
      <c r="A73" s="10"/>
      <c r="B73" s="3"/>
      <c r="C73" s="4"/>
      <c r="D73" s="3"/>
      <c r="E73" s="2"/>
    </row>
    <row r="74" customFormat="false" ht="12.8" hidden="false" customHeight="false" outlineLevel="0" collapsed="false">
      <c r="A74" s="10"/>
      <c r="B74" s="3"/>
      <c r="C74" s="4"/>
      <c r="D74" s="3"/>
      <c r="E74" s="2"/>
    </row>
    <row r="75" customFormat="false" ht="12.8" hidden="false" customHeight="false" outlineLevel="0" collapsed="false">
      <c r="A75" s="10"/>
      <c r="B75" s="3"/>
      <c r="C75" s="4"/>
      <c r="D75" s="3"/>
      <c r="E75" s="2"/>
    </row>
    <row r="76" customFormat="false" ht="12.8" hidden="false" customHeight="false" outlineLevel="0" collapsed="false">
      <c r="A76" s="10"/>
      <c r="B76" s="3"/>
      <c r="C76" s="4"/>
      <c r="D76" s="3"/>
      <c r="E76" s="2"/>
    </row>
    <row r="77" customFormat="false" ht="12.8" hidden="false" customHeight="false" outlineLevel="0" collapsed="false">
      <c r="A77" s="10"/>
      <c r="B77" s="3"/>
      <c r="C77" s="4"/>
      <c r="D77" s="3"/>
      <c r="E77" s="2"/>
    </row>
    <row r="78" customFormat="false" ht="12.8" hidden="false" customHeight="false" outlineLevel="0" collapsed="false">
      <c r="A78" s="10"/>
      <c r="B78" s="3"/>
      <c r="C78" s="4"/>
      <c r="D78" s="3"/>
      <c r="E78" s="2"/>
    </row>
    <row r="79" customFormat="false" ht="12.8" hidden="false" customHeight="false" outlineLevel="0" collapsed="false">
      <c r="A79" s="10"/>
      <c r="B79" s="3"/>
      <c r="C79" s="4"/>
      <c r="D79" s="3"/>
      <c r="E79" s="2"/>
    </row>
    <row r="80" customFormat="false" ht="12.8" hidden="false" customHeight="false" outlineLevel="0" collapsed="false">
      <c r="A80" s="10"/>
      <c r="B80" s="3"/>
      <c r="C80" s="4"/>
      <c r="D80" s="3"/>
      <c r="E80" s="2"/>
    </row>
    <row r="81" customFormat="false" ht="12.8" hidden="false" customHeight="false" outlineLevel="0" collapsed="false">
      <c r="A81" s="10"/>
      <c r="B81" s="3"/>
      <c r="C81" s="4"/>
      <c r="D81" s="3"/>
      <c r="E81" s="2"/>
    </row>
    <row r="82" customFormat="false" ht="12.8" hidden="false" customHeight="false" outlineLevel="0" collapsed="false">
      <c r="A82" s="10"/>
      <c r="B82" s="3"/>
      <c r="C82" s="4"/>
      <c r="D82" s="3"/>
      <c r="E82" s="2"/>
    </row>
    <row r="83" customFormat="false" ht="12.8" hidden="false" customHeight="false" outlineLevel="0" collapsed="false">
      <c r="A83" s="10"/>
      <c r="B83" s="3"/>
      <c r="C83" s="4"/>
      <c r="D83" s="3"/>
      <c r="E83" s="2"/>
    </row>
    <row r="84" customFormat="false" ht="12.8" hidden="false" customHeight="false" outlineLevel="0" collapsed="false">
      <c r="A84" s="10"/>
      <c r="B84" s="3"/>
      <c r="C84" s="4"/>
      <c r="D84" s="3"/>
      <c r="E84" s="2"/>
    </row>
    <row r="85" customFormat="false" ht="12.8" hidden="false" customHeight="false" outlineLevel="0" collapsed="false">
      <c r="A85" s="10"/>
      <c r="B85" s="3"/>
      <c r="C85" s="4"/>
      <c r="D85" s="3"/>
      <c r="E85" s="2"/>
    </row>
    <row r="86" customFormat="false" ht="12.8" hidden="false" customHeight="false" outlineLevel="0" collapsed="false">
      <c r="A86" s="10"/>
      <c r="B86" s="3"/>
      <c r="C86" s="4"/>
      <c r="D86" s="3"/>
      <c r="E86" s="2"/>
    </row>
    <row r="87" customFormat="false" ht="12.8" hidden="false" customHeight="false" outlineLevel="0" collapsed="false">
      <c r="A87" s="10"/>
      <c r="B87" s="3"/>
      <c r="C87" s="4"/>
      <c r="D87" s="3"/>
      <c r="E87" s="2"/>
    </row>
    <row r="88" customFormat="false" ht="12.8" hidden="false" customHeight="false" outlineLevel="0" collapsed="false">
      <c r="A88" s="10"/>
      <c r="B88" s="3"/>
      <c r="C88" s="4"/>
      <c r="D88" s="3"/>
      <c r="E88" s="2"/>
    </row>
    <row r="89" customFormat="false" ht="12.8" hidden="false" customHeight="false" outlineLevel="0" collapsed="false">
      <c r="A89" s="10"/>
      <c r="B89" s="3"/>
      <c r="C89" s="4"/>
      <c r="D89" s="3"/>
      <c r="E89" s="2"/>
    </row>
    <row r="90" customFormat="false" ht="12.8" hidden="false" customHeight="false" outlineLevel="0" collapsed="false">
      <c r="A90" s="10"/>
      <c r="B90" s="3"/>
      <c r="C90" s="4"/>
      <c r="D90" s="3"/>
      <c r="E90" s="2"/>
    </row>
    <row r="91" customFormat="false" ht="12.8" hidden="false" customHeight="false" outlineLevel="0" collapsed="false">
      <c r="A91" s="10"/>
      <c r="B91" s="3"/>
      <c r="C91" s="4"/>
      <c r="D91" s="3"/>
      <c r="E91" s="2"/>
    </row>
    <row r="92" customFormat="false" ht="12.8" hidden="false" customHeight="false" outlineLevel="0" collapsed="false">
      <c r="A92" s="10"/>
      <c r="B92" s="3"/>
      <c r="C92" s="4"/>
      <c r="D92" s="3"/>
      <c r="E92" s="2"/>
    </row>
    <row r="93" customFormat="false" ht="12.8" hidden="false" customHeight="false" outlineLevel="0" collapsed="false">
      <c r="A93" s="10"/>
      <c r="B93" s="3"/>
      <c r="C93" s="4"/>
      <c r="D93" s="3"/>
      <c r="E93" s="2"/>
    </row>
    <row r="94" customFormat="false" ht="12.8" hidden="false" customHeight="false" outlineLevel="0" collapsed="false">
      <c r="A94" s="10"/>
      <c r="B94" s="3"/>
      <c r="C94" s="4"/>
      <c r="D94" s="3"/>
      <c r="E94" s="2"/>
    </row>
    <row r="95" customFormat="false" ht="12.8" hidden="false" customHeight="false" outlineLevel="0" collapsed="false">
      <c r="A95" s="10"/>
      <c r="B95" s="3"/>
      <c r="C95" s="4"/>
      <c r="D95" s="3"/>
      <c r="E95" s="2"/>
    </row>
    <row r="96" customFormat="false" ht="12.8" hidden="false" customHeight="false" outlineLevel="0" collapsed="false">
      <c r="A96" s="10"/>
      <c r="B96" s="3"/>
      <c r="C96" s="4"/>
      <c r="D96" s="3"/>
      <c r="E96" s="2"/>
    </row>
    <row r="97" customFormat="false" ht="12.8" hidden="false" customHeight="false" outlineLevel="0" collapsed="false">
      <c r="A97" s="10"/>
      <c r="B97" s="3"/>
      <c r="C97" s="4"/>
      <c r="D97" s="3"/>
      <c r="E97" s="2"/>
    </row>
    <row r="98" customFormat="false" ht="12.8" hidden="false" customHeight="false" outlineLevel="0" collapsed="false">
      <c r="A98" s="10"/>
      <c r="B98" s="3"/>
      <c r="C98" s="4"/>
      <c r="D98" s="3"/>
      <c r="E98" s="2"/>
    </row>
    <row r="99" customFormat="false" ht="12.8" hidden="false" customHeight="false" outlineLevel="0" collapsed="false">
      <c r="A99" s="10"/>
      <c r="B99" s="3"/>
      <c r="C99" s="4"/>
      <c r="D99" s="3"/>
      <c r="E99" s="2"/>
    </row>
    <row r="100" customFormat="false" ht="12.8" hidden="false" customHeight="false" outlineLevel="0" collapsed="false">
      <c r="A100" s="10"/>
      <c r="B100" s="3"/>
      <c r="C100" s="4"/>
      <c r="D100" s="3"/>
      <c r="E100" s="2"/>
    </row>
    <row r="101" customFormat="false" ht="12.8" hidden="false" customHeight="false" outlineLevel="0" collapsed="false">
      <c r="A101" s="10"/>
      <c r="B101" s="3"/>
      <c r="C101" s="4"/>
      <c r="D101" s="3"/>
      <c r="E101" s="2"/>
    </row>
    <row r="102" customFormat="false" ht="12.8" hidden="false" customHeight="false" outlineLevel="0" collapsed="false">
      <c r="A102" s="10"/>
      <c r="B102" s="3"/>
      <c r="C102" s="4"/>
      <c r="D102" s="3"/>
      <c r="E102" s="2"/>
    </row>
    <row r="103" customFormat="false" ht="12.8" hidden="false" customHeight="false" outlineLevel="0" collapsed="false">
      <c r="A103" s="10"/>
      <c r="B103" s="3"/>
      <c r="C103" s="4"/>
      <c r="D103" s="3"/>
      <c r="E103" s="2"/>
    </row>
    <row r="104" customFormat="false" ht="12.8" hidden="false" customHeight="false" outlineLevel="0" collapsed="false">
      <c r="A104" s="10"/>
      <c r="B104" s="3"/>
      <c r="C104" s="4"/>
      <c r="D104" s="3"/>
      <c r="E104" s="2"/>
    </row>
    <row r="105" customFormat="false" ht="12.8" hidden="false" customHeight="false" outlineLevel="0" collapsed="false">
      <c r="A105" s="10"/>
      <c r="B105" s="3"/>
      <c r="C105" s="4"/>
      <c r="D105" s="3"/>
      <c r="E105" s="2"/>
    </row>
    <row r="106" customFormat="false" ht="12.8" hidden="false" customHeight="false" outlineLevel="0" collapsed="false">
      <c r="A106" s="10"/>
      <c r="B106" s="3"/>
      <c r="C106" s="4"/>
      <c r="D106" s="3"/>
      <c r="E106" s="2"/>
    </row>
    <row r="107" customFormat="false" ht="12.8" hidden="false" customHeight="false" outlineLevel="0" collapsed="false">
      <c r="A107" s="10"/>
      <c r="B107" s="3"/>
      <c r="C107" s="4"/>
      <c r="D107" s="3"/>
      <c r="E107" s="2"/>
    </row>
    <row r="108" customFormat="false" ht="12.8" hidden="false" customHeight="false" outlineLevel="0" collapsed="false">
      <c r="A108" s="10"/>
      <c r="B108" s="3"/>
      <c r="C108" s="4"/>
      <c r="D108" s="3"/>
      <c r="E108" s="2"/>
    </row>
    <row r="109" customFormat="false" ht="12.8" hidden="false" customHeight="false" outlineLevel="0" collapsed="false">
      <c r="A109" s="10"/>
      <c r="B109" s="3"/>
      <c r="C109" s="4"/>
      <c r="D109" s="3"/>
      <c r="E109" s="2"/>
    </row>
    <row r="110" customFormat="false" ht="12.8" hidden="false" customHeight="false" outlineLevel="0" collapsed="false">
      <c r="A110" s="10"/>
      <c r="B110" s="3"/>
      <c r="C110" s="4"/>
      <c r="D110" s="3"/>
      <c r="E110" s="2"/>
    </row>
    <row r="111" customFormat="false" ht="12.8" hidden="false" customHeight="false" outlineLevel="0" collapsed="false">
      <c r="A111" s="10"/>
      <c r="B111" s="3"/>
      <c r="C111" s="4"/>
      <c r="D111" s="3"/>
      <c r="E111" s="2"/>
    </row>
    <row r="112" customFormat="false" ht="12.8" hidden="false" customHeight="false" outlineLevel="0" collapsed="false">
      <c r="A112" s="10"/>
      <c r="B112" s="3"/>
      <c r="C112" s="4"/>
      <c r="D112" s="3"/>
      <c r="E112" s="2"/>
    </row>
    <row r="113" customFormat="false" ht="12.8" hidden="false" customHeight="false" outlineLevel="0" collapsed="false">
      <c r="A113" s="10"/>
      <c r="B113" s="3"/>
      <c r="C113" s="4"/>
      <c r="D113" s="3"/>
      <c r="E113" s="2"/>
    </row>
    <row r="114" customFormat="false" ht="12.8" hidden="false" customHeight="false" outlineLevel="0" collapsed="false">
      <c r="A114" s="10"/>
      <c r="B114" s="3"/>
      <c r="C114" s="4"/>
      <c r="D114" s="3"/>
      <c r="E114" s="2"/>
    </row>
    <row r="115" customFormat="false" ht="12.8" hidden="false" customHeight="false" outlineLevel="0" collapsed="false">
      <c r="A115" s="10"/>
      <c r="B115" s="3"/>
      <c r="C115" s="4"/>
      <c r="D115" s="3"/>
      <c r="E115" s="2"/>
    </row>
    <row r="116" customFormat="false" ht="12.8" hidden="false" customHeight="false" outlineLevel="0" collapsed="false">
      <c r="A116" s="10"/>
      <c r="B116" s="3"/>
      <c r="C116" s="4"/>
      <c r="D116" s="3"/>
      <c r="E116" s="2"/>
    </row>
    <row r="117" customFormat="false" ht="12.8" hidden="false" customHeight="false" outlineLevel="0" collapsed="false">
      <c r="A117" s="10"/>
      <c r="B117" s="3"/>
      <c r="C117" s="4"/>
      <c r="D117" s="3"/>
      <c r="E117" s="2"/>
    </row>
    <row r="118" customFormat="false" ht="12.8" hidden="false" customHeight="false" outlineLevel="0" collapsed="false">
      <c r="A118" s="10"/>
      <c r="B118" s="3"/>
      <c r="C118" s="4"/>
      <c r="D118" s="3"/>
      <c r="E118" s="2"/>
    </row>
    <row r="119" customFormat="false" ht="12.8" hidden="false" customHeight="false" outlineLevel="0" collapsed="false">
      <c r="A119" s="10"/>
      <c r="B119" s="3"/>
      <c r="C119" s="4"/>
      <c r="D119" s="3"/>
      <c r="E119" s="2"/>
    </row>
    <row r="120" customFormat="false" ht="12.8" hidden="false" customHeight="false" outlineLevel="0" collapsed="false">
      <c r="A120" s="10"/>
      <c r="B120" s="3"/>
      <c r="C120" s="4"/>
      <c r="D120" s="3"/>
      <c r="E120" s="2"/>
    </row>
    <row r="121" customFormat="false" ht="12.8" hidden="false" customHeight="false" outlineLevel="0" collapsed="false">
      <c r="A121" s="10"/>
      <c r="B121" s="3"/>
      <c r="C121" s="4"/>
      <c r="D121" s="3"/>
      <c r="E121" s="2"/>
    </row>
    <row r="122" customFormat="false" ht="12.8" hidden="false" customHeight="false" outlineLevel="0" collapsed="false">
      <c r="A122" s="10"/>
      <c r="B122" s="3"/>
      <c r="C122" s="4"/>
      <c r="D122" s="3"/>
      <c r="E122" s="2"/>
    </row>
    <row r="123" customFormat="false" ht="12.8" hidden="false" customHeight="false" outlineLevel="0" collapsed="false">
      <c r="A123" s="10"/>
      <c r="B123" s="3"/>
      <c r="C123" s="4"/>
      <c r="D123" s="3"/>
      <c r="E123" s="2"/>
    </row>
    <row r="124" customFormat="false" ht="12.8" hidden="false" customHeight="false" outlineLevel="0" collapsed="false">
      <c r="A124" s="10"/>
      <c r="B124" s="3"/>
      <c r="C124" s="4"/>
      <c r="D124" s="3"/>
      <c r="E124" s="2"/>
    </row>
    <row r="125" customFormat="false" ht="12.8" hidden="false" customHeight="false" outlineLevel="0" collapsed="false">
      <c r="A125" s="10"/>
      <c r="B125" s="3"/>
      <c r="C125" s="4"/>
      <c r="D125" s="3"/>
      <c r="E125" s="2"/>
    </row>
    <row r="126" customFormat="false" ht="12.8" hidden="false" customHeight="false" outlineLevel="0" collapsed="false">
      <c r="A126" s="10"/>
      <c r="B126" s="3"/>
      <c r="C126" s="4"/>
      <c r="D126" s="3"/>
      <c r="E126" s="2"/>
    </row>
    <row r="127" customFormat="false" ht="12.8" hidden="false" customHeight="false" outlineLevel="0" collapsed="false">
      <c r="A127" s="10"/>
      <c r="B127" s="3"/>
      <c r="C127" s="4"/>
      <c r="D127" s="3"/>
      <c r="E127" s="2"/>
    </row>
    <row r="128" customFormat="false" ht="12.8" hidden="false" customHeight="false" outlineLevel="0" collapsed="false">
      <c r="A128" s="10"/>
      <c r="B128" s="3"/>
      <c r="C128" s="4"/>
      <c r="D128" s="3"/>
      <c r="E128" s="2"/>
    </row>
    <row r="129" customFormat="false" ht="12.8" hidden="false" customHeight="false" outlineLevel="0" collapsed="false">
      <c r="A129" s="10"/>
      <c r="B129" s="3"/>
      <c r="C129" s="4"/>
      <c r="D129" s="3"/>
      <c r="E129" s="2"/>
    </row>
    <row r="130" customFormat="false" ht="12.8" hidden="false" customHeight="false" outlineLevel="0" collapsed="false">
      <c r="A130" s="10"/>
      <c r="B130" s="3"/>
      <c r="C130" s="4"/>
      <c r="D130" s="3"/>
      <c r="E130" s="2"/>
    </row>
    <row r="131" customFormat="false" ht="12.8" hidden="false" customHeight="false" outlineLevel="0" collapsed="false">
      <c r="A131" s="10"/>
      <c r="B131" s="3"/>
      <c r="C131" s="4"/>
      <c r="D131" s="3"/>
      <c r="E131" s="2"/>
    </row>
    <row r="132" customFormat="false" ht="12.8" hidden="false" customHeight="false" outlineLevel="0" collapsed="false">
      <c r="A132" s="10"/>
      <c r="B132" s="3"/>
      <c r="C132" s="4"/>
      <c r="D132" s="3"/>
      <c r="E132" s="2"/>
    </row>
    <row r="133" customFormat="false" ht="12.8" hidden="false" customHeight="false" outlineLevel="0" collapsed="false">
      <c r="A133" s="10"/>
      <c r="B133" s="3"/>
      <c r="C133" s="4"/>
      <c r="D133" s="3"/>
      <c r="E133" s="2"/>
    </row>
    <row r="134" customFormat="false" ht="12.8" hidden="false" customHeight="false" outlineLevel="0" collapsed="false">
      <c r="A134" s="10"/>
      <c r="B134" s="3"/>
      <c r="C134" s="4"/>
      <c r="D134" s="3"/>
      <c r="E134" s="2"/>
    </row>
    <row r="135" customFormat="false" ht="12.8" hidden="false" customHeight="false" outlineLevel="0" collapsed="false">
      <c r="A135" s="10"/>
      <c r="B135" s="3"/>
      <c r="C135" s="4"/>
      <c r="D135" s="3"/>
      <c r="E135" s="2"/>
    </row>
    <row r="136" customFormat="false" ht="12.8" hidden="false" customHeight="false" outlineLevel="0" collapsed="false">
      <c r="A136" s="10"/>
      <c r="B136" s="3"/>
      <c r="C136" s="4"/>
      <c r="D136" s="3"/>
      <c r="E136" s="2"/>
    </row>
    <row r="137" customFormat="false" ht="12.8" hidden="false" customHeight="false" outlineLevel="0" collapsed="false">
      <c r="A137" s="10"/>
      <c r="B137" s="3"/>
      <c r="C137" s="4"/>
      <c r="D137" s="3"/>
      <c r="E137" s="2"/>
    </row>
    <row r="138" customFormat="false" ht="12.8" hidden="false" customHeight="false" outlineLevel="0" collapsed="false">
      <c r="A138" s="10"/>
      <c r="B138" s="3"/>
      <c r="C138" s="4"/>
      <c r="D138" s="3"/>
      <c r="E138" s="2"/>
    </row>
    <row r="139" customFormat="false" ht="12.8" hidden="false" customHeight="false" outlineLevel="0" collapsed="false">
      <c r="A139" s="10"/>
      <c r="B139" s="3"/>
      <c r="C139" s="4"/>
      <c r="D139" s="3"/>
      <c r="E139" s="2"/>
    </row>
    <row r="140" customFormat="false" ht="12.8" hidden="false" customHeight="false" outlineLevel="0" collapsed="false">
      <c r="A140" s="10"/>
      <c r="B140" s="3"/>
      <c r="C140" s="4"/>
      <c r="D140" s="3"/>
      <c r="E140" s="2"/>
    </row>
    <row r="141" customFormat="false" ht="12.8" hidden="false" customHeight="false" outlineLevel="0" collapsed="false">
      <c r="A141" s="10"/>
      <c r="B141" s="3"/>
      <c r="C141" s="4"/>
      <c r="D141" s="3"/>
      <c r="E141" s="2"/>
    </row>
    <row r="142" customFormat="false" ht="12.8" hidden="false" customHeight="false" outlineLevel="0" collapsed="false">
      <c r="A142" s="10"/>
      <c r="B142" s="3"/>
      <c r="C142" s="4"/>
      <c r="D142" s="3"/>
      <c r="E142" s="2"/>
    </row>
    <row r="143" customFormat="false" ht="12.8" hidden="false" customHeight="false" outlineLevel="0" collapsed="false">
      <c r="A143" s="10"/>
      <c r="B143" s="3"/>
      <c r="C143" s="4"/>
      <c r="D143" s="3"/>
      <c r="E143" s="2"/>
    </row>
    <row r="144" customFormat="false" ht="12.8" hidden="false" customHeight="false" outlineLevel="0" collapsed="false">
      <c r="A144" s="10"/>
      <c r="B144" s="3"/>
      <c r="C144" s="4"/>
      <c r="D144" s="3"/>
      <c r="E144" s="2"/>
    </row>
    <row r="145" customFormat="false" ht="12.8" hidden="false" customHeight="false" outlineLevel="0" collapsed="false">
      <c r="A145" s="10"/>
      <c r="B145" s="3"/>
      <c r="C145" s="4"/>
      <c r="D145" s="3"/>
      <c r="E145" s="2"/>
    </row>
    <row r="146" customFormat="false" ht="12.8" hidden="false" customHeight="false" outlineLevel="0" collapsed="false">
      <c r="A146" s="10"/>
      <c r="B146" s="3"/>
      <c r="C146" s="4"/>
      <c r="D146" s="3"/>
      <c r="E146" s="2"/>
    </row>
    <row r="147" customFormat="false" ht="12.8" hidden="false" customHeight="false" outlineLevel="0" collapsed="false">
      <c r="A147" s="10"/>
      <c r="B147" s="3"/>
      <c r="C147" s="4"/>
      <c r="D147" s="3"/>
      <c r="E147" s="2"/>
    </row>
    <row r="148" customFormat="false" ht="12.8" hidden="false" customHeight="false" outlineLevel="0" collapsed="false">
      <c r="A148" s="10"/>
      <c r="B148" s="3"/>
      <c r="C148" s="4"/>
      <c r="D148" s="3"/>
      <c r="E148" s="2"/>
    </row>
    <row r="149" customFormat="false" ht="12.8" hidden="false" customHeight="false" outlineLevel="0" collapsed="false">
      <c r="A149" s="10"/>
      <c r="B149" s="3"/>
      <c r="C149" s="4"/>
      <c r="D149" s="3"/>
      <c r="E149" s="2"/>
    </row>
    <row r="150" customFormat="false" ht="12.8" hidden="false" customHeight="false" outlineLevel="0" collapsed="false">
      <c r="A150" s="10"/>
      <c r="B150" s="3"/>
      <c r="C150" s="4"/>
      <c r="D150" s="3"/>
      <c r="E150" s="2"/>
    </row>
    <row r="151" customFormat="false" ht="12.8" hidden="false" customHeight="false" outlineLevel="0" collapsed="false">
      <c r="A151" s="10"/>
      <c r="B151" s="3"/>
      <c r="C151" s="4"/>
      <c r="D151" s="3"/>
      <c r="E151" s="2"/>
    </row>
    <row r="152" customFormat="false" ht="12.8" hidden="false" customHeight="false" outlineLevel="0" collapsed="false">
      <c r="A152" s="10"/>
      <c r="B152" s="3"/>
      <c r="C152" s="4"/>
      <c r="D152" s="3"/>
      <c r="E152" s="2"/>
    </row>
    <row r="153" customFormat="false" ht="12.8" hidden="false" customHeight="false" outlineLevel="0" collapsed="false">
      <c r="A153" s="10"/>
      <c r="B153" s="3"/>
      <c r="C153" s="4"/>
      <c r="D153" s="3"/>
      <c r="E153" s="2"/>
    </row>
    <row r="154" customFormat="false" ht="12.8" hidden="false" customHeight="false" outlineLevel="0" collapsed="false">
      <c r="A154" s="10"/>
      <c r="B154" s="3"/>
      <c r="C154" s="4"/>
      <c r="D154" s="3"/>
      <c r="E154" s="2"/>
    </row>
    <row r="155" customFormat="false" ht="12.8" hidden="false" customHeight="false" outlineLevel="0" collapsed="false">
      <c r="A155" s="10"/>
      <c r="B155" s="3"/>
      <c r="C155" s="4"/>
      <c r="D155" s="3"/>
      <c r="E155" s="2"/>
    </row>
    <row r="156" customFormat="false" ht="12.8" hidden="false" customHeight="false" outlineLevel="0" collapsed="false">
      <c r="A156" s="10"/>
      <c r="B156" s="3"/>
      <c r="C156" s="4"/>
      <c r="D156" s="3"/>
      <c r="E156" s="2"/>
    </row>
    <row r="157" customFormat="false" ht="12.8" hidden="false" customHeight="false" outlineLevel="0" collapsed="false">
      <c r="A157" s="10"/>
      <c r="B157" s="3"/>
      <c r="C157" s="4"/>
      <c r="D157" s="3"/>
      <c r="E157" s="2"/>
    </row>
    <row r="158" customFormat="false" ht="12.8" hidden="false" customHeight="false" outlineLevel="0" collapsed="false">
      <c r="A158" s="10"/>
      <c r="B158" s="3"/>
      <c r="C158" s="4"/>
      <c r="D158" s="3"/>
      <c r="E158" s="2"/>
    </row>
    <row r="159" customFormat="false" ht="12.8" hidden="false" customHeight="false" outlineLevel="0" collapsed="false">
      <c r="A159" s="10"/>
      <c r="B159" s="3"/>
      <c r="C159" s="4"/>
      <c r="D159" s="3"/>
      <c r="E159" s="2"/>
    </row>
    <row r="160" customFormat="false" ht="12.8" hidden="false" customHeight="false" outlineLevel="0" collapsed="false">
      <c r="A160" s="10"/>
      <c r="B160" s="3"/>
      <c r="C160" s="4"/>
      <c r="D160" s="3"/>
      <c r="E160" s="2"/>
    </row>
    <row r="161" customFormat="false" ht="12.8" hidden="false" customHeight="false" outlineLevel="0" collapsed="false">
      <c r="A161" s="10"/>
      <c r="B161" s="3"/>
      <c r="C161" s="4"/>
      <c r="D161" s="3"/>
      <c r="E161" s="2"/>
    </row>
    <row r="162" customFormat="false" ht="12.8" hidden="false" customHeight="false" outlineLevel="0" collapsed="false">
      <c r="A162" s="10"/>
      <c r="B162" s="3"/>
      <c r="C162" s="4"/>
      <c r="D162" s="3"/>
      <c r="E162" s="2"/>
    </row>
    <row r="163" customFormat="false" ht="12.8" hidden="false" customHeight="false" outlineLevel="0" collapsed="false">
      <c r="A163" s="10"/>
      <c r="B163" s="3"/>
      <c r="C163" s="4"/>
      <c r="D163" s="3"/>
      <c r="E163" s="2"/>
    </row>
    <row r="164" customFormat="false" ht="12.8" hidden="false" customHeight="false" outlineLevel="0" collapsed="false">
      <c r="A164" s="10"/>
      <c r="B164" s="3"/>
      <c r="C164" s="4"/>
      <c r="D164" s="3"/>
      <c r="E164" s="2"/>
    </row>
    <row r="165" customFormat="false" ht="12.8" hidden="false" customHeight="false" outlineLevel="0" collapsed="false">
      <c r="A165" s="10"/>
      <c r="B165" s="3"/>
      <c r="C165" s="4"/>
      <c r="D165" s="3"/>
      <c r="E165" s="2"/>
    </row>
    <row r="166" customFormat="false" ht="12.8" hidden="false" customHeight="false" outlineLevel="0" collapsed="false">
      <c r="A166" s="10"/>
      <c r="B166" s="3"/>
      <c r="C166" s="4"/>
      <c r="D166" s="3"/>
      <c r="E166" s="2"/>
    </row>
    <row r="167" customFormat="false" ht="12.8" hidden="false" customHeight="false" outlineLevel="0" collapsed="false">
      <c r="A167" s="10"/>
      <c r="B167" s="3"/>
      <c r="C167" s="4"/>
      <c r="D167" s="3"/>
      <c r="E167" s="2"/>
    </row>
    <row r="168" customFormat="false" ht="12.8" hidden="false" customHeight="false" outlineLevel="0" collapsed="false">
      <c r="A168" s="10"/>
      <c r="B168" s="3"/>
      <c r="C168" s="4"/>
      <c r="D168" s="3"/>
      <c r="E168" s="2"/>
    </row>
    <row r="169" customFormat="false" ht="12.8" hidden="false" customHeight="false" outlineLevel="0" collapsed="false">
      <c r="A169" s="10"/>
      <c r="B169" s="3"/>
      <c r="C169" s="4"/>
      <c r="D169" s="3"/>
      <c r="E169" s="2"/>
    </row>
    <row r="170" customFormat="false" ht="12.8" hidden="false" customHeight="false" outlineLevel="0" collapsed="false">
      <c r="A170" s="10"/>
      <c r="B170" s="3"/>
      <c r="C170" s="4"/>
      <c r="D170" s="3"/>
      <c r="E170" s="2"/>
    </row>
    <row r="171" customFormat="false" ht="12.8" hidden="false" customHeight="false" outlineLevel="0" collapsed="false">
      <c r="A171" s="10"/>
      <c r="B171" s="3"/>
      <c r="C171" s="4"/>
      <c r="D171" s="3"/>
      <c r="E171" s="2"/>
    </row>
    <row r="172" customFormat="false" ht="12.8" hidden="false" customHeight="false" outlineLevel="0" collapsed="false">
      <c r="A172" s="10"/>
      <c r="B172" s="3"/>
      <c r="C172" s="4"/>
      <c r="D172" s="3"/>
      <c r="E172" s="2"/>
    </row>
    <row r="173" customFormat="false" ht="12.8" hidden="false" customHeight="false" outlineLevel="0" collapsed="false">
      <c r="A173" s="10"/>
      <c r="B173" s="3"/>
      <c r="C173" s="4"/>
      <c r="D173" s="3"/>
      <c r="E173" s="2"/>
    </row>
    <row r="174" customFormat="false" ht="12.8" hidden="false" customHeight="false" outlineLevel="0" collapsed="false">
      <c r="A174" s="10"/>
      <c r="B174" s="3"/>
      <c r="C174" s="4"/>
      <c r="D174" s="3"/>
      <c r="E174" s="2"/>
    </row>
    <row r="175" customFormat="false" ht="12.8" hidden="false" customHeight="false" outlineLevel="0" collapsed="false">
      <c r="A175" s="10"/>
      <c r="B175" s="3"/>
      <c r="C175" s="4"/>
      <c r="D175" s="3"/>
      <c r="E175" s="2"/>
    </row>
    <row r="176" customFormat="false" ht="12.8" hidden="false" customHeight="false" outlineLevel="0" collapsed="false">
      <c r="A176" s="10"/>
      <c r="B176" s="3"/>
      <c r="C176" s="4"/>
      <c r="D176" s="3"/>
      <c r="E176" s="2"/>
    </row>
    <row r="177" customFormat="false" ht="12.8" hidden="false" customHeight="false" outlineLevel="0" collapsed="false">
      <c r="A177" s="10"/>
      <c r="B177" s="3"/>
      <c r="C177" s="4"/>
      <c r="D177" s="3"/>
      <c r="E177" s="2"/>
    </row>
    <row r="178" customFormat="false" ht="12.8" hidden="false" customHeight="false" outlineLevel="0" collapsed="false">
      <c r="A178" s="10"/>
      <c r="B178" s="3"/>
      <c r="C178" s="4"/>
      <c r="D178" s="3"/>
      <c r="E178" s="2"/>
    </row>
    <row r="179" customFormat="false" ht="12.8" hidden="false" customHeight="false" outlineLevel="0" collapsed="false">
      <c r="A179" s="10"/>
      <c r="B179" s="3"/>
      <c r="C179" s="4"/>
      <c r="D179" s="3"/>
      <c r="E179" s="2"/>
    </row>
    <row r="180" customFormat="false" ht="12.8" hidden="false" customHeight="false" outlineLevel="0" collapsed="false">
      <c r="A180" s="10"/>
      <c r="B180" s="3"/>
      <c r="C180" s="4"/>
      <c r="D180" s="3"/>
      <c r="E180" s="2"/>
    </row>
    <row r="181" customFormat="false" ht="12.8" hidden="false" customHeight="false" outlineLevel="0" collapsed="false">
      <c r="A181" s="10"/>
      <c r="B181" s="3"/>
      <c r="C181" s="4"/>
      <c r="D181" s="3"/>
      <c r="E181" s="2"/>
    </row>
    <row r="182" customFormat="false" ht="12.8" hidden="false" customHeight="false" outlineLevel="0" collapsed="false">
      <c r="A182" s="10"/>
      <c r="B182" s="3"/>
      <c r="C182" s="4"/>
      <c r="D182" s="3"/>
      <c r="E182" s="2"/>
    </row>
    <row r="183" customFormat="false" ht="12.8" hidden="false" customHeight="false" outlineLevel="0" collapsed="false">
      <c r="A183" s="10"/>
      <c r="B183" s="3"/>
      <c r="C183" s="4"/>
      <c r="D183" s="3"/>
      <c r="E183" s="2"/>
    </row>
    <row r="184" customFormat="false" ht="12.8" hidden="false" customHeight="false" outlineLevel="0" collapsed="false">
      <c r="A184" s="10"/>
      <c r="B184" s="3"/>
      <c r="C184" s="4"/>
      <c r="D184" s="3"/>
      <c r="E184" s="2"/>
    </row>
    <row r="185" customFormat="false" ht="12.8" hidden="false" customHeight="false" outlineLevel="0" collapsed="false">
      <c r="A185" s="10"/>
      <c r="B185" s="3"/>
      <c r="C185" s="4"/>
      <c r="D185" s="3"/>
      <c r="E185" s="2"/>
    </row>
    <row r="186" customFormat="false" ht="12.8" hidden="false" customHeight="false" outlineLevel="0" collapsed="false">
      <c r="A186" s="10"/>
      <c r="B186" s="3"/>
      <c r="C186" s="4"/>
      <c r="D186" s="3"/>
      <c r="E186" s="2"/>
    </row>
    <row r="187" customFormat="false" ht="12.8" hidden="false" customHeight="false" outlineLevel="0" collapsed="false">
      <c r="A187" s="10"/>
      <c r="B187" s="3"/>
      <c r="C187" s="4"/>
      <c r="D187" s="3"/>
      <c r="E187" s="2"/>
    </row>
    <row r="188" customFormat="false" ht="12.8" hidden="false" customHeight="false" outlineLevel="0" collapsed="false">
      <c r="A188" s="10"/>
      <c r="B188" s="3"/>
      <c r="C188" s="4"/>
      <c r="D188" s="3"/>
      <c r="E188" s="2"/>
    </row>
    <row r="189" customFormat="false" ht="12.8" hidden="false" customHeight="false" outlineLevel="0" collapsed="false">
      <c r="A189" s="10"/>
      <c r="B189" s="3"/>
      <c r="C189" s="4"/>
      <c r="D189" s="3"/>
      <c r="E189" s="2"/>
    </row>
    <row r="190" customFormat="false" ht="12.8" hidden="false" customHeight="false" outlineLevel="0" collapsed="false">
      <c r="A190" s="10"/>
      <c r="B190" s="3"/>
      <c r="C190" s="4"/>
      <c r="D190" s="3"/>
      <c r="E190" s="2"/>
    </row>
    <row r="191" customFormat="false" ht="12.8" hidden="false" customHeight="false" outlineLevel="0" collapsed="false">
      <c r="A191" s="10"/>
      <c r="B191" s="3"/>
      <c r="C191" s="4"/>
      <c r="D191" s="3"/>
      <c r="E191" s="2"/>
    </row>
    <row r="192" customFormat="false" ht="12.8" hidden="false" customHeight="false" outlineLevel="0" collapsed="false">
      <c r="A192" s="10"/>
      <c r="B192" s="3"/>
      <c r="C192" s="4"/>
      <c r="D192" s="3"/>
      <c r="E192" s="2"/>
    </row>
    <row r="193" customFormat="false" ht="12.8" hidden="false" customHeight="false" outlineLevel="0" collapsed="false">
      <c r="A193" s="10"/>
      <c r="B193" s="3"/>
      <c r="C193" s="4"/>
      <c r="D193" s="3"/>
      <c r="E193" s="2"/>
    </row>
    <row r="194" customFormat="false" ht="12.8" hidden="false" customHeight="false" outlineLevel="0" collapsed="false">
      <c r="A194" s="10"/>
      <c r="B194" s="3"/>
      <c r="C194" s="4"/>
      <c r="D194" s="3"/>
      <c r="E194" s="2"/>
    </row>
    <row r="195" customFormat="false" ht="12.8" hidden="false" customHeight="false" outlineLevel="0" collapsed="false">
      <c r="A195" s="10"/>
      <c r="B195" s="3"/>
      <c r="C195" s="4"/>
      <c r="D195" s="3"/>
      <c r="E195" s="2"/>
    </row>
    <row r="196" customFormat="false" ht="12.8" hidden="false" customHeight="false" outlineLevel="0" collapsed="false">
      <c r="A196" s="10"/>
      <c r="B196" s="3"/>
      <c r="C196" s="4"/>
      <c r="D196" s="3"/>
      <c r="E196" s="2"/>
    </row>
    <row r="197" customFormat="false" ht="12.8" hidden="false" customHeight="false" outlineLevel="0" collapsed="false">
      <c r="A197" s="10"/>
      <c r="B197" s="3"/>
      <c r="C197" s="4"/>
      <c r="D197" s="3"/>
      <c r="E197" s="2"/>
    </row>
    <row r="198" customFormat="false" ht="12.8" hidden="false" customHeight="false" outlineLevel="0" collapsed="false">
      <c r="A198" s="10"/>
      <c r="B198" s="3"/>
      <c r="C198" s="4"/>
      <c r="D198" s="3"/>
      <c r="E198" s="2"/>
    </row>
    <row r="199" customFormat="false" ht="12.8" hidden="false" customHeight="false" outlineLevel="0" collapsed="false">
      <c r="A199" s="10"/>
      <c r="B199" s="3"/>
      <c r="C199" s="4"/>
      <c r="D199" s="3"/>
      <c r="E199" s="2"/>
    </row>
    <row r="200" customFormat="false" ht="12.8" hidden="false" customHeight="false" outlineLevel="0" collapsed="false">
      <c r="A200" s="10"/>
      <c r="B200" s="3"/>
      <c r="C200" s="4"/>
      <c r="D200" s="3"/>
      <c r="E200" s="2"/>
    </row>
    <row r="201" customFormat="false" ht="12.8" hidden="false" customHeight="false" outlineLevel="0" collapsed="false">
      <c r="A201" s="10"/>
      <c r="B201" s="3"/>
      <c r="C201" s="4"/>
      <c r="D201" s="3"/>
      <c r="E201" s="2"/>
    </row>
    <row r="202" customFormat="false" ht="12.8" hidden="false" customHeight="false" outlineLevel="0" collapsed="false">
      <c r="A202" s="10"/>
      <c r="B202" s="3"/>
      <c r="C202" s="4"/>
      <c r="D202" s="3"/>
      <c r="E202" s="2"/>
    </row>
    <row r="203" customFormat="false" ht="12.8" hidden="false" customHeight="false" outlineLevel="0" collapsed="false">
      <c r="A203" s="10"/>
      <c r="B203" s="3"/>
      <c r="C203" s="4"/>
      <c r="D203" s="3"/>
      <c r="E203" s="2"/>
    </row>
    <row r="204" customFormat="false" ht="12.8" hidden="false" customHeight="false" outlineLevel="0" collapsed="false">
      <c r="A204" s="10"/>
      <c r="B204" s="3"/>
      <c r="C204" s="4"/>
      <c r="D204" s="3"/>
      <c r="E204" s="2"/>
    </row>
    <row r="205" customFormat="false" ht="12.8" hidden="false" customHeight="false" outlineLevel="0" collapsed="false">
      <c r="A205" s="10"/>
      <c r="B205" s="3"/>
      <c r="C205" s="4"/>
      <c r="D205" s="3"/>
      <c r="E205" s="2"/>
    </row>
    <row r="206" customFormat="false" ht="12.8" hidden="false" customHeight="false" outlineLevel="0" collapsed="false">
      <c r="A206" s="10"/>
      <c r="B206" s="3"/>
      <c r="C206" s="4"/>
      <c r="D206" s="3"/>
      <c r="E206" s="2"/>
    </row>
    <row r="207" customFormat="false" ht="12.8" hidden="false" customHeight="false" outlineLevel="0" collapsed="false">
      <c r="A207" s="10"/>
      <c r="B207" s="3"/>
      <c r="C207" s="4"/>
      <c r="D207" s="3"/>
      <c r="E207" s="2"/>
    </row>
    <row r="208" customFormat="false" ht="12.8" hidden="false" customHeight="false" outlineLevel="0" collapsed="false">
      <c r="A208" s="10"/>
      <c r="B208" s="3"/>
      <c r="C208" s="4"/>
      <c r="D208" s="3"/>
      <c r="E208" s="2"/>
    </row>
    <row r="209" customFormat="false" ht="12.8" hidden="false" customHeight="false" outlineLevel="0" collapsed="false">
      <c r="A209" s="10"/>
      <c r="B209" s="3"/>
      <c r="C209" s="4"/>
      <c r="D209" s="3"/>
      <c r="E209" s="2"/>
    </row>
    <row r="210" customFormat="false" ht="12.8" hidden="false" customHeight="false" outlineLevel="0" collapsed="false">
      <c r="A210" s="10"/>
      <c r="B210" s="3"/>
      <c r="C210" s="4"/>
      <c r="D210" s="3"/>
      <c r="E210" s="2"/>
    </row>
    <row r="211" customFormat="false" ht="12.8" hidden="false" customHeight="false" outlineLevel="0" collapsed="false">
      <c r="A211" s="10"/>
      <c r="B211" s="3"/>
      <c r="C211" s="4"/>
      <c r="D211" s="3"/>
      <c r="E211" s="2"/>
    </row>
    <row r="212" customFormat="false" ht="12.8" hidden="false" customHeight="false" outlineLevel="0" collapsed="false">
      <c r="A212" s="10"/>
      <c r="B212" s="3"/>
      <c r="C212" s="4"/>
      <c r="D212" s="3"/>
      <c r="E212" s="2"/>
    </row>
    <row r="213" customFormat="false" ht="12.8" hidden="false" customHeight="false" outlineLevel="0" collapsed="false">
      <c r="A213" s="10"/>
      <c r="B213" s="3"/>
      <c r="C213" s="4"/>
      <c r="D213" s="3"/>
      <c r="E213" s="2"/>
    </row>
    <row r="214" customFormat="false" ht="12.8" hidden="false" customHeight="false" outlineLevel="0" collapsed="false">
      <c r="A214" s="10"/>
      <c r="B214" s="3"/>
      <c r="C214" s="4"/>
      <c r="D214" s="3"/>
      <c r="E214" s="2"/>
    </row>
    <row r="215" customFormat="false" ht="12.8" hidden="false" customHeight="false" outlineLevel="0" collapsed="false">
      <c r="A215" s="10"/>
      <c r="B215" s="3"/>
      <c r="C215" s="4"/>
      <c r="D215" s="3"/>
      <c r="E215" s="2"/>
    </row>
    <row r="216" customFormat="false" ht="12.8" hidden="false" customHeight="false" outlineLevel="0" collapsed="false">
      <c r="A216" s="10"/>
      <c r="B216" s="3"/>
      <c r="C216" s="4"/>
      <c r="D216" s="3"/>
      <c r="E216" s="2"/>
    </row>
    <row r="217" customFormat="false" ht="12.8" hidden="false" customHeight="false" outlineLevel="0" collapsed="false">
      <c r="A217" s="10"/>
      <c r="B217" s="3"/>
      <c r="C217" s="4"/>
      <c r="D217" s="3"/>
      <c r="E217" s="2"/>
    </row>
    <row r="218" customFormat="false" ht="12.8" hidden="false" customHeight="false" outlineLevel="0" collapsed="false">
      <c r="A218" s="10"/>
      <c r="B218" s="3"/>
      <c r="C218" s="4"/>
      <c r="D218" s="3"/>
      <c r="E218" s="2"/>
    </row>
    <row r="219" customFormat="false" ht="12.8" hidden="false" customHeight="false" outlineLevel="0" collapsed="false">
      <c r="A219" s="10"/>
      <c r="B219" s="3"/>
      <c r="C219" s="4"/>
      <c r="D219" s="3"/>
      <c r="E219" s="2"/>
    </row>
    <row r="220" customFormat="false" ht="12.8" hidden="false" customHeight="false" outlineLevel="0" collapsed="false">
      <c r="A220" s="10"/>
      <c r="B220" s="3"/>
      <c r="C220" s="4"/>
      <c r="D220" s="3"/>
      <c r="E220" s="2"/>
    </row>
    <row r="221" customFormat="false" ht="12.8" hidden="false" customHeight="false" outlineLevel="0" collapsed="false">
      <c r="A221" s="10"/>
      <c r="B221" s="3"/>
      <c r="C221" s="4"/>
      <c r="D221" s="3"/>
      <c r="E221" s="2"/>
    </row>
    <row r="222" customFormat="false" ht="12.8" hidden="false" customHeight="false" outlineLevel="0" collapsed="false">
      <c r="A222" s="10"/>
      <c r="B222" s="3"/>
      <c r="C222" s="4"/>
      <c r="D222" s="3"/>
      <c r="E222" s="2"/>
    </row>
    <row r="223" customFormat="false" ht="12.8" hidden="false" customHeight="false" outlineLevel="0" collapsed="false">
      <c r="A223" s="10"/>
      <c r="B223" s="3"/>
      <c r="C223" s="4"/>
      <c r="D223" s="3"/>
      <c r="E223" s="2"/>
    </row>
    <row r="224" customFormat="false" ht="12.8" hidden="false" customHeight="false" outlineLevel="0" collapsed="false">
      <c r="A224" s="10"/>
      <c r="B224" s="3"/>
      <c r="C224" s="4"/>
      <c r="D224" s="3"/>
      <c r="E224" s="2"/>
    </row>
    <row r="225" customFormat="false" ht="12.8" hidden="false" customHeight="false" outlineLevel="0" collapsed="false">
      <c r="A225" s="10"/>
      <c r="B225" s="3"/>
      <c r="C225" s="4"/>
      <c r="D225" s="3"/>
      <c r="E225" s="2"/>
    </row>
    <row r="226" customFormat="false" ht="12.8" hidden="false" customHeight="false" outlineLevel="0" collapsed="false">
      <c r="A226" s="10"/>
      <c r="B226" s="3"/>
      <c r="C226" s="4"/>
      <c r="D226" s="3"/>
      <c r="E226" s="2"/>
    </row>
    <row r="227" customFormat="false" ht="12.8" hidden="false" customHeight="false" outlineLevel="0" collapsed="false">
      <c r="A227" s="10"/>
      <c r="B227" s="3"/>
      <c r="C227" s="4"/>
      <c r="D227" s="3"/>
      <c r="E227" s="2"/>
    </row>
    <row r="228" customFormat="false" ht="12.8" hidden="false" customHeight="false" outlineLevel="0" collapsed="false">
      <c r="A228" s="10"/>
      <c r="B228" s="3"/>
      <c r="C228" s="4"/>
      <c r="D228" s="3"/>
      <c r="E228" s="2"/>
    </row>
    <row r="229" customFormat="false" ht="12.8" hidden="false" customHeight="false" outlineLevel="0" collapsed="false">
      <c r="A229" s="10"/>
      <c r="B229" s="3"/>
      <c r="C229" s="4"/>
      <c r="D229" s="3"/>
      <c r="E229" s="2"/>
    </row>
    <row r="230" customFormat="false" ht="12.8" hidden="false" customHeight="false" outlineLevel="0" collapsed="false">
      <c r="A230" s="10"/>
      <c r="B230" s="3"/>
      <c r="C230" s="4"/>
      <c r="D230" s="3"/>
      <c r="E230" s="2"/>
    </row>
    <row r="231" customFormat="false" ht="12.8" hidden="false" customHeight="false" outlineLevel="0" collapsed="false">
      <c r="A231" s="10"/>
      <c r="B231" s="3"/>
      <c r="C231" s="4"/>
      <c r="D231" s="3"/>
      <c r="E231" s="2"/>
    </row>
    <row r="232" customFormat="false" ht="12.8" hidden="false" customHeight="false" outlineLevel="0" collapsed="false">
      <c r="A232" s="10"/>
      <c r="B232" s="3"/>
      <c r="C232" s="4"/>
      <c r="D232" s="3"/>
      <c r="E232" s="2"/>
    </row>
    <row r="233" customFormat="false" ht="12.8" hidden="false" customHeight="false" outlineLevel="0" collapsed="false">
      <c r="A233" s="10"/>
      <c r="B233" s="3"/>
      <c r="C233" s="4"/>
      <c r="D233" s="3"/>
      <c r="E233" s="2"/>
    </row>
    <row r="234" customFormat="false" ht="12.8" hidden="false" customHeight="false" outlineLevel="0" collapsed="false">
      <c r="A234" s="10"/>
      <c r="B234" s="3"/>
      <c r="C234" s="4"/>
      <c r="D234" s="3"/>
      <c r="E234" s="2"/>
    </row>
    <row r="235" customFormat="false" ht="12.8" hidden="false" customHeight="false" outlineLevel="0" collapsed="false">
      <c r="A235" s="10"/>
      <c r="B235" s="3"/>
      <c r="C235" s="4"/>
      <c r="D235" s="3"/>
      <c r="E235" s="2"/>
    </row>
    <row r="236" customFormat="false" ht="12.8" hidden="false" customHeight="false" outlineLevel="0" collapsed="false">
      <c r="A236" s="10"/>
      <c r="B236" s="3"/>
      <c r="C236" s="4"/>
      <c r="D236" s="3"/>
      <c r="E236" s="2"/>
    </row>
    <row r="237" customFormat="false" ht="12.8" hidden="false" customHeight="false" outlineLevel="0" collapsed="false">
      <c r="A237" s="10"/>
      <c r="B237" s="3"/>
      <c r="C237" s="4"/>
      <c r="D237" s="3"/>
      <c r="E237" s="2"/>
    </row>
    <row r="238" customFormat="false" ht="12.8" hidden="false" customHeight="false" outlineLevel="0" collapsed="false">
      <c r="A238" s="10"/>
      <c r="B238" s="3"/>
      <c r="C238" s="4"/>
      <c r="D238" s="3"/>
      <c r="E238" s="2"/>
    </row>
    <row r="239" customFormat="false" ht="12.8" hidden="false" customHeight="false" outlineLevel="0" collapsed="false">
      <c r="A239" s="10"/>
      <c r="B239" s="3"/>
      <c r="C239" s="4"/>
      <c r="D239" s="3"/>
      <c r="E239" s="2"/>
    </row>
    <row r="240" customFormat="false" ht="12.8" hidden="false" customHeight="false" outlineLevel="0" collapsed="false">
      <c r="A240" s="10"/>
      <c r="B240" s="3"/>
      <c r="C240" s="4"/>
      <c r="D240" s="3"/>
      <c r="E240" s="2"/>
    </row>
    <row r="241" customFormat="false" ht="12.8" hidden="false" customHeight="false" outlineLevel="0" collapsed="false">
      <c r="A241" s="10"/>
      <c r="B241" s="3"/>
      <c r="C241" s="4"/>
      <c r="D241" s="3"/>
      <c r="E241" s="2"/>
    </row>
    <row r="242" customFormat="false" ht="12.8" hidden="false" customHeight="false" outlineLevel="0" collapsed="false">
      <c r="A242" s="10"/>
      <c r="B242" s="3"/>
      <c r="C242" s="4"/>
      <c r="D242" s="3"/>
      <c r="E242" s="2"/>
    </row>
    <row r="243" customFormat="false" ht="12.8" hidden="false" customHeight="false" outlineLevel="0" collapsed="false">
      <c r="A243" s="10"/>
      <c r="B243" s="3"/>
      <c r="C243" s="4"/>
      <c r="D243" s="3"/>
      <c r="E243" s="2"/>
    </row>
    <row r="244" customFormat="false" ht="12.8" hidden="false" customHeight="false" outlineLevel="0" collapsed="false">
      <c r="A244" s="10"/>
      <c r="B244" s="3"/>
      <c r="C244" s="4"/>
      <c r="D244" s="3"/>
      <c r="E244" s="2"/>
    </row>
    <row r="245" customFormat="false" ht="12.8" hidden="false" customHeight="false" outlineLevel="0" collapsed="false">
      <c r="A245" s="10"/>
      <c r="B245" s="3"/>
      <c r="C245" s="4"/>
      <c r="D245" s="3"/>
      <c r="E245" s="2"/>
    </row>
    <row r="246" customFormat="false" ht="12.8" hidden="false" customHeight="false" outlineLevel="0" collapsed="false">
      <c r="A246" s="10"/>
      <c r="B246" s="3"/>
      <c r="C246" s="4"/>
      <c r="D246" s="3"/>
      <c r="E246" s="2"/>
    </row>
    <row r="247" customFormat="false" ht="12.8" hidden="false" customHeight="false" outlineLevel="0" collapsed="false">
      <c r="A247" s="10"/>
      <c r="B247" s="3"/>
      <c r="C247" s="4"/>
      <c r="D247" s="3"/>
      <c r="E247" s="2"/>
    </row>
    <row r="248" customFormat="false" ht="12.8" hidden="false" customHeight="false" outlineLevel="0" collapsed="false">
      <c r="A248" s="10"/>
      <c r="B248" s="3"/>
      <c r="C248" s="4"/>
      <c r="D248" s="3"/>
      <c r="E248" s="2"/>
    </row>
    <row r="249" customFormat="false" ht="12.8" hidden="false" customHeight="false" outlineLevel="0" collapsed="false">
      <c r="A249" s="10"/>
      <c r="B249" s="3"/>
      <c r="C249" s="4"/>
      <c r="D249" s="3"/>
      <c r="E249" s="2"/>
    </row>
    <row r="250" customFormat="false" ht="12.8" hidden="false" customHeight="false" outlineLevel="0" collapsed="false">
      <c r="A250" s="10"/>
      <c r="B250" s="3"/>
      <c r="C250" s="4"/>
      <c r="D250" s="3"/>
      <c r="E250" s="2"/>
    </row>
    <row r="251" customFormat="false" ht="12.8" hidden="false" customHeight="false" outlineLevel="0" collapsed="false">
      <c r="A251" s="10"/>
      <c r="B251" s="3"/>
      <c r="C251" s="4"/>
      <c r="D251" s="3"/>
      <c r="E251" s="2"/>
    </row>
  </sheetData>
  <dataValidations count="2">
    <dataValidation allowBlank="true" errorStyle="stop" operator="equal" showDropDown="false" showErrorMessage="false" showInputMessage="false" sqref="B2:B251" type="list">
      <formula1>Contributors!B2:B61</formula1>
      <formula2>0</formula2>
    </dataValidation>
    <dataValidation allowBlank="true" errorStyle="stop" operator="equal" showDropDown="false" showErrorMessage="false" showInputMessage="false" sqref="D2:D251" type="list">
      <formula1>"M-Pesa,Tigo Pesa / Mixx,Airtel Money,HaloPesa,Cash,Bank"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6.56"/>
    <col collapsed="false" customWidth="true" hidden="false" outlineLevel="0" max="2" min="2" style="0" width="16.34"/>
  </cols>
  <sheetData>
    <row r="1" customFormat="false" ht="19.85" hidden="false" customHeight="true" outlineLevel="0" collapsed="false">
      <c r="A1" s="11" t="s">
        <v>29</v>
      </c>
    </row>
    <row r="2" customFormat="false" ht="12.8" hidden="false" customHeight="false" outlineLevel="0" collapsed="false">
      <c r="A2" s="12" t="s">
        <v>30</v>
      </c>
      <c r="B2" s="13" t="s">
        <v>31</v>
      </c>
    </row>
    <row r="4" customFormat="false" ht="12.8" hidden="false" customHeight="false" outlineLevel="0" collapsed="false">
      <c r="A4" s="12" t="s">
        <v>32</v>
      </c>
    </row>
    <row r="5" customFormat="false" ht="19.85" hidden="false" customHeight="true" outlineLevel="0" collapsed="false">
      <c r="A5" s="1" t="s">
        <v>33</v>
      </c>
      <c r="B5" s="1" t="s">
        <v>34</v>
      </c>
    </row>
    <row r="6" customFormat="false" ht="12.8" hidden="false" customHeight="false" outlineLevel="0" collapsed="false">
      <c r="A6" s="4" t="n">
        <v>0</v>
      </c>
      <c r="B6" s="14" t="n">
        <v>0</v>
      </c>
    </row>
    <row r="7" customFormat="false" ht="12.8" hidden="false" customHeight="false" outlineLevel="0" collapsed="false">
      <c r="A7" s="4" t="n">
        <v>100000</v>
      </c>
      <c r="B7" s="14" t="n">
        <v>1</v>
      </c>
    </row>
    <row r="8" customFormat="false" ht="12.8" hidden="false" customHeight="false" outlineLevel="0" collapsed="false">
      <c r="A8" s="4" t="n">
        <v>200000</v>
      </c>
      <c r="B8" s="14" t="n">
        <v>2</v>
      </c>
    </row>
    <row r="9" customFormat="false" ht="12.8" hidden="false" customHeight="false" outlineLevel="0" collapsed="false">
      <c r="A9" s="4" t="n">
        <v>300000</v>
      </c>
      <c r="B9" s="14" t="n">
        <v>3</v>
      </c>
    </row>
    <row r="10" customFormat="false" ht="12.8" hidden="false" customHeight="false" outlineLevel="0" collapsed="false">
      <c r="A10" s="4" t="n">
        <v>400000</v>
      </c>
      <c r="B10" s="14" t="n">
        <v>4</v>
      </c>
    </row>
    <row r="11" customFormat="false" ht="12.8" hidden="false" customHeight="false" outlineLevel="0" collapsed="false">
      <c r="A11" s="4" t="n">
        <v>500000</v>
      </c>
      <c r="B11" s="14" t="n">
        <v>5</v>
      </c>
    </row>
    <row r="12" customFormat="false" ht="12.8" hidden="false" customHeight="false" outlineLevel="0" collapsed="false">
      <c r="A12" s="4" t="n">
        <v>600000</v>
      </c>
      <c r="B12" s="14" t="n">
        <v>6</v>
      </c>
    </row>
    <row r="13" customFormat="false" ht="12.8" hidden="false" customHeight="false" outlineLevel="0" collapsed="false">
      <c r="A13" s="4" t="n">
        <v>700000</v>
      </c>
      <c r="B13" s="14" t="n">
        <v>7</v>
      </c>
    </row>
    <row r="15" customFormat="false" ht="12.8" hidden="false" customHeight="false" outlineLevel="0" collapsed="false">
      <c r="A15" s="2" t="s">
        <v>35</v>
      </c>
    </row>
  </sheetData>
  <dataValidations count="1">
    <dataValidation allowBlank="true" errorStyle="stop" operator="equal" showDropDown="false" showErrorMessage="false" showInputMessage="false" sqref="B2" type="list">
      <formula1>"Paid,Pledged"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54"/>
    <col collapsed="false" customWidth="true" hidden="false" outlineLevel="0" max="2" min="2" style="0" width="17.88"/>
    <col collapsed="false" customWidth="true" hidden="false" outlineLevel="0" max="3" min="3" style="0" width="13.28"/>
  </cols>
  <sheetData>
    <row r="1" customFormat="false" ht="19.85" hidden="false" customHeight="true" outlineLevel="0" collapsed="false">
      <c r="A1" s="1" t="s">
        <v>1</v>
      </c>
      <c r="B1" s="1" t="s">
        <v>2</v>
      </c>
      <c r="C1" s="1" t="s">
        <v>34</v>
      </c>
    </row>
    <row r="2" customFormat="false" ht="12.8" hidden="false" customHeight="false" outlineLevel="0" collapsed="false">
      <c r="A2" s="2" t="str">
        <f aca="false">IFERROR(INDEX(Contributors!$B$1:$B$61,SMALL(Contributors!$M$2:$M$61,ROW()-1)),"")</f>
        <v>Asha Juma</v>
      </c>
      <c r="B2" s="2" t="str">
        <f aca="false">IFERROR(INDEX(Contributors!$C$1:$C$61,SMALL(Contributors!$M$2:$M$61,ROW()-1)),"")</f>
        <v>0712 345 678</v>
      </c>
      <c r="C2" s="14" t="n">
        <f aca="false">IFERROR(INDEX(Contributors!$K$1:$K$61,SMALL(Contributors!$M$2:$M$61,ROW()-1)),"")</f>
        <v>1</v>
      </c>
    </row>
    <row r="3" customFormat="false" ht="12.8" hidden="false" customHeight="false" outlineLevel="0" collapsed="false">
      <c r="A3" s="2" t="str">
        <f aca="false">IFERROR(INDEX(Contributors!$B$1:$B$61,SMALL(Contributors!$M$2:$M$61,ROW()-1)),"")</f>
        <v>John Mbwana</v>
      </c>
      <c r="B3" s="2" t="str">
        <f aca="false">IFERROR(INDEX(Contributors!$C$1:$C$61,SMALL(Contributors!$M$2:$M$61,ROW()-1)),"")</f>
        <v>0765 111 222</v>
      </c>
      <c r="C3" s="14" t="n">
        <f aca="false">IFERROR(INDEX(Contributors!$K$1:$K$61,SMALL(Contributors!$M$2:$M$61,ROW()-1)),"")</f>
        <v>2</v>
      </c>
    </row>
    <row r="4" customFormat="false" ht="12.8" hidden="false" customHeight="false" outlineLevel="0" collapsed="false">
      <c r="A4" s="2" t="str">
        <f aca="false">IFERROR(INDEX(Contributors!$B$1:$B$61,SMALL(Contributors!$M$2:$M$61,ROW()-1)),"")</f>
        <v/>
      </c>
      <c r="B4" s="2" t="str">
        <f aca="false">IFERROR(INDEX(Contributors!$C$1:$C$61,SMALL(Contributors!$M$2:$M$61,ROW()-1)),"")</f>
        <v/>
      </c>
      <c r="C4" s="14" t="str">
        <f aca="false">IFERROR(INDEX(Contributors!$K$1:$K$61,SMALL(Contributors!$M$2:$M$61,ROW()-1)),"")</f>
        <v/>
      </c>
    </row>
    <row r="5" customFormat="false" ht="12.8" hidden="false" customHeight="false" outlineLevel="0" collapsed="false">
      <c r="A5" s="2" t="str">
        <f aca="false">IFERROR(INDEX(Contributors!$B$1:$B$61,SMALL(Contributors!$M$2:$M$61,ROW()-1)),"")</f>
        <v/>
      </c>
      <c r="B5" s="2" t="str">
        <f aca="false">IFERROR(INDEX(Contributors!$C$1:$C$61,SMALL(Contributors!$M$2:$M$61,ROW()-1)),"")</f>
        <v/>
      </c>
      <c r="C5" s="14" t="str">
        <f aca="false">IFERROR(INDEX(Contributors!$K$1:$K$61,SMALL(Contributors!$M$2:$M$61,ROW()-1)),"")</f>
        <v/>
      </c>
    </row>
    <row r="6" customFormat="false" ht="12.8" hidden="false" customHeight="false" outlineLevel="0" collapsed="false">
      <c r="A6" s="2" t="str">
        <f aca="false">IFERROR(INDEX(Contributors!$B$1:$B$61,SMALL(Contributors!$M$2:$M$61,ROW()-1)),"")</f>
        <v/>
      </c>
      <c r="B6" s="2" t="str">
        <f aca="false">IFERROR(INDEX(Contributors!$C$1:$C$61,SMALL(Contributors!$M$2:$M$61,ROW()-1)),"")</f>
        <v/>
      </c>
      <c r="C6" s="14" t="str">
        <f aca="false">IFERROR(INDEX(Contributors!$K$1:$K$61,SMALL(Contributors!$M$2:$M$61,ROW()-1)),"")</f>
        <v/>
      </c>
    </row>
    <row r="7" customFormat="false" ht="12.8" hidden="false" customHeight="false" outlineLevel="0" collapsed="false">
      <c r="A7" s="2" t="str">
        <f aca="false">IFERROR(INDEX(Contributors!$B$1:$B$61,SMALL(Contributors!$M$2:$M$61,ROW()-1)),"")</f>
        <v/>
      </c>
      <c r="B7" s="2" t="str">
        <f aca="false">IFERROR(INDEX(Contributors!$C$1:$C$61,SMALL(Contributors!$M$2:$M$61,ROW()-1)),"")</f>
        <v/>
      </c>
      <c r="C7" s="14" t="str">
        <f aca="false">IFERROR(INDEX(Contributors!$K$1:$K$61,SMALL(Contributors!$M$2:$M$61,ROW()-1)),"")</f>
        <v/>
      </c>
    </row>
    <row r="8" customFormat="false" ht="12.8" hidden="false" customHeight="false" outlineLevel="0" collapsed="false">
      <c r="A8" s="2" t="str">
        <f aca="false">IFERROR(INDEX(Contributors!$B$1:$B$61,SMALL(Contributors!$M$2:$M$61,ROW()-1)),"")</f>
        <v/>
      </c>
      <c r="B8" s="2" t="str">
        <f aca="false">IFERROR(INDEX(Contributors!$C$1:$C$61,SMALL(Contributors!$M$2:$M$61,ROW()-1)),"")</f>
        <v/>
      </c>
      <c r="C8" s="14" t="str">
        <f aca="false">IFERROR(INDEX(Contributors!$K$1:$K$61,SMALL(Contributors!$M$2:$M$61,ROW()-1)),"")</f>
        <v/>
      </c>
    </row>
    <row r="9" customFormat="false" ht="12.8" hidden="false" customHeight="false" outlineLevel="0" collapsed="false">
      <c r="A9" s="2" t="str">
        <f aca="false">IFERROR(INDEX(Contributors!$B$1:$B$61,SMALL(Contributors!$M$2:$M$61,ROW()-1)),"")</f>
        <v/>
      </c>
      <c r="B9" s="2" t="str">
        <f aca="false">IFERROR(INDEX(Contributors!$C$1:$C$61,SMALL(Contributors!$M$2:$M$61,ROW()-1)),"")</f>
        <v/>
      </c>
      <c r="C9" s="14" t="str">
        <f aca="false">IFERROR(INDEX(Contributors!$K$1:$K$61,SMALL(Contributors!$M$2:$M$61,ROW()-1)),"")</f>
        <v/>
      </c>
    </row>
    <row r="10" customFormat="false" ht="12.8" hidden="false" customHeight="false" outlineLevel="0" collapsed="false">
      <c r="A10" s="2" t="str">
        <f aca="false">IFERROR(INDEX(Contributors!$B$1:$B$61,SMALL(Contributors!$M$2:$M$61,ROW()-1)),"")</f>
        <v/>
      </c>
      <c r="B10" s="2" t="str">
        <f aca="false">IFERROR(INDEX(Contributors!$C$1:$C$61,SMALL(Contributors!$M$2:$M$61,ROW()-1)),"")</f>
        <v/>
      </c>
      <c r="C10" s="14" t="str">
        <f aca="false">IFERROR(INDEX(Contributors!$K$1:$K$61,SMALL(Contributors!$M$2:$M$61,ROW()-1)),"")</f>
        <v/>
      </c>
    </row>
    <row r="11" customFormat="false" ht="12.8" hidden="false" customHeight="false" outlineLevel="0" collapsed="false">
      <c r="A11" s="2" t="str">
        <f aca="false">IFERROR(INDEX(Contributors!$B$1:$B$61,SMALL(Contributors!$M$2:$M$61,ROW()-1)),"")</f>
        <v/>
      </c>
      <c r="B11" s="2" t="str">
        <f aca="false">IFERROR(INDEX(Contributors!$C$1:$C$61,SMALL(Contributors!$M$2:$M$61,ROW()-1)),"")</f>
        <v/>
      </c>
      <c r="C11" s="14" t="str">
        <f aca="false">IFERROR(INDEX(Contributors!$K$1:$K$61,SMALL(Contributors!$M$2:$M$61,ROW()-1)),"")</f>
        <v/>
      </c>
    </row>
    <row r="12" customFormat="false" ht="12.8" hidden="false" customHeight="false" outlineLevel="0" collapsed="false">
      <c r="A12" s="2" t="str">
        <f aca="false">IFERROR(INDEX(Contributors!$B$1:$B$61,SMALL(Contributors!$M$2:$M$61,ROW()-1)),"")</f>
        <v/>
      </c>
      <c r="B12" s="2" t="str">
        <f aca="false">IFERROR(INDEX(Contributors!$C$1:$C$61,SMALL(Contributors!$M$2:$M$61,ROW()-1)),"")</f>
        <v/>
      </c>
      <c r="C12" s="14" t="str">
        <f aca="false">IFERROR(INDEX(Contributors!$K$1:$K$61,SMALL(Contributors!$M$2:$M$61,ROW()-1)),"")</f>
        <v/>
      </c>
    </row>
    <row r="13" customFormat="false" ht="12.8" hidden="false" customHeight="false" outlineLevel="0" collapsed="false">
      <c r="A13" s="2" t="str">
        <f aca="false">IFERROR(INDEX(Contributors!$B$1:$B$61,SMALL(Contributors!$M$2:$M$61,ROW()-1)),"")</f>
        <v/>
      </c>
      <c r="B13" s="2" t="str">
        <f aca="false">IFERROR(INDEX(Contributors!$C$1:$C$61,SMALL(Contributors!$M$2:$M$61,ROW()-1)),"")</f>
        <v/>
      </c>
      <c r="C13" s="14" t="str">
        <f aca="false">IFERROR(INDEX(Contributors!$K$1:$K$61,SMALL(Contributors!$M$2:$M$61,ROW()-1)),"")</f>
        <v/>
      </c>
    </row>
    <row r="14" customFormat="false" ht="12.8" hidden="false" customHeight="false" outlineLevel="0" collapsed="false">
      <c r="A14" s="2" t="str">
        <f aca="false">IFERROR(INDEX(Contributors!$B$1:$B$61,SMALL(Contributors!$M$2:$M$61,ROW()-1)),"")</f>
        <v/>
      </c>
      <c r="B14" s="2" t="str">
        <f aca="false">IFERROR(INDEX(Contributors!$C$1:$C$61,SMALL(Contributors!$M$2:$M$61,ROW()-1)),"")</f>
        <v/>
      </c>
      <c r="C14" s="14" t="str">
        <f aca="false">IFERROR(INDEX(Contributors!$K$1:$K$61,SMALL(Contributors!$M$2:$M$61,ROW()-1)),"")</f>
        <v/>
      </c>
    </row>
    <row r="15" customFormat="false" ht="12.8" hidden="false" customHeight="false" outlineLevel="0" collapsed="false">
      <c r="A15" s="2" t="str">
        <f aca="false">IFERROR(INDEX(Contributors!$B$1:$B$61,SMALL(Contributors!$M$2:$M$61,ROW()-1)),"")</f>
        <v/>
      </c>
      <c r="B15" s="2" t="str">
        <f aca="false">IFERROR(INDEX(Contributors!$C$1:$C$61,SMALL(Contributors!$M$2:$M$61,ROW()-1)),"")</f>
        <v/>
      </c>
      <c r="C15" s="14" t="str">
        <f aca="false">IFERROR(INDEX(Contributors!$K$1:$K$61,SMALL(Contributors!$M$2:$M$61,ROW()-1)),"")</f>
        <v/>
      </c>
    </row>
    <row r="16" customFormat="false" ht="12.8" hidden="false" customHeight="false" outlineLevel="0" collapsed="false">
      <c r="A16" s="2" t="str">
        <f aca="false">IFERROR(INDEX(Contributors!$B$1:$B$61,SMALL(Contributors!$M$2:$M$61,ROW()-1)),"")</f>
        <v/>
      </c>
      <c r="B16" s="2" t="str">
        <f aca="false">IFERROR(INDEX(Contributors!$C$1:$C$61,SMALL(Contributors!$M$2:$M$61,ROW()-1)),"")</f>
        <v/>
      </c>
      <c r="C16" s="14" t="str">
        <f aca="false">IFERROR(INDEX(Contributors!$K$1:$K$61,SMALL(Contributors!$M$2:$M$61,ROW()-1)),"")</f>
        <v/>
      </c>
    </row>
    <row r="17" customFormat="false" ht="12.8" hidden="false" customHeight="false" outlineLevel="0" collapsed="false">
      <c r="A17" s="2" t="str">
        <f aca="false">IFERROR(INDEX(Contributors!$B$1:$B$61,SMALL(Contributors!$M$2:$M$61,ROW()-1)),"")</f>
        <v/>
      </c>
      <c r="B17" s="2" t="str">
        <f aca="false">IFERROR(INDEX(Contributors!$C$1:$C$61,SMALL(Contributors!$M$2:$M$61,ROW()-1)),"")</f>
        <v/>
      </c>
      <c r="C17" s="14" t="str">
        <f aca="false">IFERROR(INDEX(Contributors!$K$1:$K$61,SMALL(Contributors!$M$2:$M$61,ROW()-1)),"")</f>
        <v/>
      </c>
    </row>
    <row r="18" customFormat="false" ht="12.8" hidden="false" customHeight="false" outlineLevel="0" collapsed="false">
      <c r="A18" s="2" t="str">
        <f aca="false">IFERROR(INDEX(Contributors!$B$1:$B$61,SMALL(Contributors!$M$2:$M$61,ROW()-1)),"")</f>
        <v/>
      </c>
      <c r="B18" s="2" t="str">
        <f aca="false">IFERROR(INDEX(Contributors!$C$1:$C$61,SMALL(Contributors!$M$2:$M$61,ROW()-1)),"")</f>
        <v/>
      </c>
      <c r="C18" s="14" t="str">
        <f aca="false">IFERROR(INDEX(Contributors!$K$1:$K$61,SMALL(Contributors!$M$2:$M$61,ROW()-1)),"")</f>
        <v/>
      </c>
    </row>
    <row r="19" customFormat="false" ht="12.8" hidden="false" customHeight="false" outlineLevel="0" collapsed="false">
      <c r="A19" s="2" t="str">
        <f aca="false">IFERROR(INDEX(Contributors!$B$1:$B$61,SMALL(Contributors!$M$2:$M$61,ROW()-1)),"")</f>
        <v/>
      </c>
      <c r="B19" s="2" t="str">
        <f aca="false">IFERROR(INDEX(Contributors!$C$1:$C$61,SMALL(Contributors!$M$2:$M$61,ROW()-1)),"")</f>
        <v/>
      </c>
      <c r="C19" s="14" t="str">
        <f aca="false">IFERROR(INDEX(Contributors!$K$1:$K$61,SMALL(Contributors!$M$2:$M$61,ROW()-1)),"")</f>
        <v/>
      </c>
    </row>
    <row r="20" customFormat="false" ht="12.8" hidden="false" customHeight="false" outlineLevel="0" collapsed="false">
      <c r="A20" s="2" t="str">
        <f aca="false">IFERROR(INDEX(Contributors!$B$1:$B$61,SMALL(Contributors!$M$2:$M$61,ROW()-1)),"")</f>
        <v/>
      </c>
      <c r="B20" s="2" t="str">
        <f aca="false">IFERROR(INDEX(Contributors!$C$1:$C$61,SMALL(Contributors!$M$2:$M$61,ROW()-1)),"")</f>
        <v/>
      </c>
      <c r="C20" s="14" t="str">
        <f aca="false">IFERROR(INDEX(Contributors!$K$1:$K$61,SMALL(Contributors!$M$2:$M$61,ROW()-1)),"")</f>
        <v/>
      </c>
    </row>
    <row r="21" customFormat="false" ht="12.8" hidden="false" customHeight="false" outlineLevel="0" collapsed="false">
      <c r="A21" s="2" t="str">
        <f aca="false">IFERROR(INDEX(Contributors!$B$1:$B$61,SMALL(Contributors!$M$2:$M$61,ROW()-1)),"")</f>
        <v/>
      </c>
      <c r="B21" s="2" t="str">
        <f aca="false">IFERROR(INDEX(Contributors!$C$1:$C$61,SMALL(Contributors!$M$2:$M$61,ROW()-1)),"")</f>
        <v/>
      </c>
      <c r="C21" s="14" t="str">
        <f aca="false">IFERROR(INDEX(Contributors!$K$1:$K$61,SMALL(Contributors!$M$2:$M$61,ROW()-1)),"")</f>
        <v/>
      </c>
    </row>
    <row r="22" customFormat="false" ht="12.8" hidden="false" customHeight="false" outlineLevel="0" collapsed="false">
      <c r="A22" s="2" t="str">
        <f aca="false">IFERROR(INDEX(Contributors!$B$1:$B$61,SMALL(Contributors!$M$2:$M$61,ROW()-1)),"")</f>
        <v/>
      </c>
      <c r="B22" s="2" t="str">
        <f aca="false">IFERROR(INDEX(Contributors!$C$1:$C$61,SMALL(Contributors!$M$2:$M$61,ROW()-1)),"")</f>
        <v/>
      </c>
      <c r="C22" s="14" t="str">
        <f aca="false">IFERROR(INDEX(Contributors!$K$1:$K$61,SMALL(Contributors!$M$2:$M$61,ROW()-1)),"")</f>
        <v/>
      </c>
    </row>
    <row r="23" customFormat="false" ht="12.8" hidden="false" customHeight="false" outlineLevel="0" collapsed="false">
      <c r="A23" s="2" t="str">
        <f aca="false">IFERROR(INDEX(Contributors!$B$1:$B$61,SMALL(Contributors!$M$2:$M$61,ROW()-1)),"")</f>
        <v/>
      </c>
      <c r="B23" s="2" t="str">
        <f aca="false">IFERROR(INDEX(Contributors!$C$1:$C$61,SMALL(Contributors!$M$2:$M$61,ROW()-1)),"")</f>
        <v/>
      </c>
      <c r="C23" s="14" t="str">
        <f aca="false">IFERROR(INDEX(Contributors!$K$1:$K$61,SMALL(Contributors!$M$2:$M$61,ROW()-1)),"")</f>
        <v/>
      </c>
    </row>
    <row r="24" customFormat="false" ht="12.8" hidden="false" customHeight="false" outlineLevel="0" collapsed="false">
      <c r="A24" s="2" t="str">
        <f aca="false">IFERROR(INDEX(Contributors!$B$1:$B$61,SMALL(Contributors!$M$2:$M$61,ROW()-1)),"")</f>
        <v/>
      </c>
      <c r="B24" s="2" t="str">
        <f aca="false">IFERROR(INDEX(Contributors!$C$1:$C$61,SMALL(Contributors!$M$2:$M$61,ROW()-1)),"")</f>
        <v/>
      </c>
      <c r="C24" s="14" t="str">
        <f aca="false">IFERROR(INDEX(Contributors!$K$1:$K$61,SMALL(Contributors!$M$2:$M$61,ROW()-1)),"")</f>
        <v/>
      </c>
    </row>
    <row r="25" customFormat="false" ht="12.8" hidden="false" customHeight="false" outlineLevel="0" collapsed="false">
      <c r="A25" s="2" t="str">
        <f aca="false">IFERROR(INDEX(Contributors!$B$1:$B$61,SMALL(Contributors!$M$2:$M$61,ROW()-1)),"")</f>
        <v/>
      </c>
      <c r="B25" s="2" t="str">
        <f aca="false">IFERROR(INDEX(Contributors!$C$1:$C$61,SMALL(Contributors!$M$2:$M$61,ROW()-1)),"")</f>
        <v/>
      </c>
      <c r="C25" s="14" t="str">
        <f aca="false">IFERROR(INDEX(Contributors!$K$1:$K$61,SMALL(Contributors!$M$2:$M$61,ROW()-1)),"")</f>
        <v/>
      </c>
    </row>
    <row r="26" customFormat="false" ht="12.8" hidden="false" customHeight="false" outlineLevel="0" collapsed="false">
      <c r="A26" s="2" t="str">
        <f aca="false">IFERROR(INDEX(Contributors!$B$1:$B$61,SMALL(Contributors!$M$2:$M$61,ROW()-1)),"")</f>
        <v/>
      </c>
      <c r="B26" s="2" t="str">
        <f aca="false">IFERROR(INDEX(Contributors!$C$1:$C$61,SMALL(Contributors!$M$2:$M$61,ROW()-1)),"")</f>
        <v/>
      </c>
      <c r="C26" s="14" t="str">
        <f aca="false">IFERROR(INDEX(Contributors!$K$1:$K$61,SMALL(Contributors!$M$2:$M$61,ROW()-1)),"")</f>
        <v/>
      </c>
    </row>
    <row r="27" customFormat="false" ht="12.8" hidden="false" customHeight="false" outlineLevel="0" collapsed="false">
      <c r="A27" s="2" t="str">
        <f aca="false">IFERROR(INDEX(Contributors!$B$1:$B$61,SMALL(Contributors!$M$2:$M$61,ROW()-1)),"")</f>
        <v/>
      </c>
      <c r="B27" s="2" t="str">
        <f aca="false">IFERROR(INDEX(Contributors!$C$1:$C$61,SMALL(Contributors!$M$2:$M$61,ROW()-1)),"")</f>
        <v/>
      </c>
      <c r="C27" s="14" t="str">
        <f aca="false">IFERROR(INDEX(Contributors!$K$1:$K$61,SMALL(Contributors!$M$2:$M$61,ROW()-1)),"")</f>
        <v/>
      </c>
    </row>
    <row r="28" customFormat="false" ht="12.8" hidden="false" customHeight="false" outlineLevel="0" collapsed="false">
      <c r="A28" s="2" t="str">
        <f aca="false">IFERROR(INDEX(Contributors!$B$1:$B$61,SMALL(Contributors!$M$2:$M$61,ROW()-1)),"")</f>
        <v/>
      </c>
      <c r="B28" s="2" t="str">
        <f aca="false">IFERROR(INDEX(Contributors!$C$1:$C$61,SMALL(Contributors!$M$2:$M$61,ROW()-1)),"")</f>
        <v/>
      </c>
      <c r="C28" s="14" t="str">
        <f aca="false">IFERROR(INDEX(Contributors!$K$1:$K$61,SMALL(Contributors!$M$2:$M$61,ROW()-1)),"")</f>
        <v/>
      </c>
    </row>
    <row r="29" customFormat="false" ht="12.8" hidden="false" customHeight="false" outlineLevel="0" collapsed="false">
      <c r="A29" s="2" t="str">
        <f aca="false">IFERROR(INDEX(Contributors!$B$1:$B$61,SMALL(Contributors!$M$2:$M$61,ROW()-1)),"")</f>
        <v/>
      </c>
      <c r="B29" s="2" t="str">
        <f aca="false">IFERROR(INDEX(Contributors!$C$1:$C$61,SMALL(Contributors!$M$2:$M$61,ROW()-1)),"")</f>
        <v/>
      </c>
      <c r="C29" s="14" t="str">
        <f aca="false">IFERROR(INDEX(Contributors!$K$1:$K$61,SMALL(Contributors!$M$2:$M$61,ROW()-1)),"")</f>
        <v/>
      </c>
    </row>
    <row r="30" customFormat="false" ht="12.8" hidden="false" customHeight="false" outlineLevel="0" collapsed="false">
      <c r="A30" s="2" t="str">
        <f aca="false">IFERROR(INDEX(Contributors!$B$1:$B$61,SMALL(Contributors!$M$2:$M$61,ROW()-1)),"")</f>
        <v/>
      </c>
      <c r="B30" s="2" t="str">
        <f aca="false">IFERROR(INDEX(Contributors!$C$1:$C$61,SMALL(Contributors!$M$2:$M$61,ROW()-1)),"")</f>
        <v/>
      </c>
      <c r="C30" s="14" t="str">
        <f aca="false">IFERROR(INDEX(Contributors!$K$1:$K$61,SMALL(Contributors!$M$2:$M$61,ROW()-1)),"")</f>
        <v/>
      </c>
    </row>
    <row r="31" customFormat="false" ht="12.8" hidden="false" customHeight="false" outlineLevel="0" collapsed="false">
      <c r="A31" s="2" t="str">
        <f aca="false">IFERROR(INDEX(Contributors!$B$1:$B$61,SMALL(Contributors!$M$2:$M$61,ROW()-1)),"")</f>
        <v/>
      </c>
      <c r="B31" s="2" t="str">
        <f aca="false">IFERROR(INDEX(Contributors!$C$1:$C$61,SMALL(Contributors!$M$2:$M$61,ROW()-1)),"")</f>
        <v/>
      </c>
      <c r="C31" s="14" t="str">
        <f aca="false">IFERROR(INDEX(Contributors!$K$1:$K$61,SMALL(Contributors!$M$2:$M$61,ROW()-1)),"")</f>
        <v/>
      </c>
    </row>
    <row r="32" customFormat="false" ht="12.8" hidden="false" customHeight="false" outlineLevel="0" collapsed="false">
      <c r="A32" s="2" t="str">
        <f aca="false">IFERROR(INDEX(Contributors!$B$1:$B$61,SMALL(Contributors!$M$2:$M$61,ROW()-1)),"")</f>
        <v/>
      </c>
      <c r="B32" s="2" t="str">
        <f aca="false">IFERROR(INDEX(Contributors!$C$1:$C$61,SMALL(Contributors!$M$2:$M$61,ROW()-1)),"")</f>
        <v/>
      </c>
      <c r="C32" s="14" t="str">
        <f aca="false">IFERROR(INDEX(Contributors!$K$1:$K$61,SMALL(Contributors!$M$2:$M$61,ROW()-1)),"")</f>
        <v/>
      </c>
    </row>
    <row r="33" customFormat="false" ht="12.8" hidden="false" customHeight="false" outlineLevel="0" collapsed="false">
      <c r="A33" s="2" t="str">
        <f aca="false">IFERROR(INDEX(Contributors!$B$1:$B$61,SMALL(Contributors!$M$2:$M$61,ROW()-1)),"")</f>
        <v/>
      </c>
      <c r="B33" s="2" t="str">
        <f aca="false">IFERROR(INDEX(Contributors!$C$1:$C$61,SMALL(Contributors!$M$2:$M$61,ROW()-1)),"")</f>
        <v/>
      </c>
      <c r="C33" s="14" t="str">
        <f aca="false">IFERROR(INDEX(Contributors!$K$1:$K$61,SMALL(Contributors!$M$2:$M$61,ROW()-1)),"")</f>
        <v/>
      </c>
    </row>
    <row r="34" customFormat="false" ht="12.8" hidden="false" customHeight="false" outlineLevel="0" collapsed="false">
      <c r="A34" s="2" t="str">
        <f aca="false">IFERROR(INDEX(Contributors!$B$1:$B$61,SMALL(Contributors!$M$2:$M$61,ROW()-1)),"")</f>
        <v/>
      </c>
      <c r="B34" s="2" t="str">
        <f aca="false">IFERROR(INDEX(Contributors!$C$1:$C$61,SMALL(Contributors!$M$2:$M$61,ROW()-1)),"")</f>
        <v/>
      </c>
      <c r="C34" s="14" t="str">
        <f aca="false">IFERROR(INDEX(Contributors!$K$1:$K$61,SMALL(Contributors!$M$2:$M$61,ROW()-1)),"")</f>
        <v/>
      </c>
    </row>
    <row r="35" customFormat="false" ht="12.8" hidden="false" customHeight="false" outlineLevel="0" collapsed="false">
      <c r="A35" s="2" t="str">
        <f aca="false">IFERROR(INDEX(Contributors!$B$1:$B$61,SMALL(Contributors!$M$2:$M$61,ROW()-1)),"")</f>
        <v/>
      </c>
      <c r="B35" s="2" t="str">
        <f aca="false">IFERROR(INDEX(Contributors!$C$1:$C$61,SMALL(Contributors!$M$2:$M$61,ROW()-1)),"")</f>
        <v/>
      </c>
      <c r="C35" s="14" t="str">
        <f aca="false">IFERROR(INDEX(Contributors!$K$1:$K$61,SMALL(Contributors!$M$2:$M$61,ROW()-1)),"")</f>
        <v/>
      </c>
    </row>
    <row r="36" customFormat="false" ht="12.8" hidden="false" customHeight="false" outlineLevel="0" collapsed="false">
      <c r="A36" s="2" t="str">
        <f aca="false">IFERROR(INDEX(Contributors!$B$1:$B$61,SMALL(Contributors!$M$2:$M$61,ROW()-1)),"")</f>
        <v/>
      </c>
      <c r="B36" s="2" t="str">
        <f aca="false">IFERROR(INDEX(Contributors!$C$1:$C$61,SMALL(Contributors!$M$2:$M$61,ROW()-1)),"")</f>
        <v/>
      </c>
      <c r="C36" s="14" t="str">
        <f aca="false">IFERROR(INDEX(Contributors!$K$1:$K$61,SMALL(Contributors!$M$2:$M$61,ROW()-1)),"")</f>
        <v/>
      </c>
    </row>
    <row r="37" customFormat="false" ht="12.8" hidden="false" customHeight="false" outlineLevel="0" collapsed="false">
      <c r="A37" s="2" t="str">
        <f aca="false">IFERROR(INDEX(Contributors!$B$1:$B$61,SMALL(Contributors!$M$2:$M$61,ROW()-1)),"")</f>
        <v/>
      </c>
      <c r="B37" s="2" t="str">
        <f aca="false">IFERROR(INDEX(Contributors!$C$1:$C$61,SMALL(Contributors!$M$2:$M$61,ROW()-1)),"")</f>
        <v/>
      </c>
      <c r="C37" s="14" t="str">
        <f aca="false">IFERROR(INDEX(Contributors!$K$1:$K$61,SMALL(Contributors!$M$2:$M$61,ROW()-1)),"")</f>
        <v/>
      </c>
    </row>
    <row r="38" customFormat="false" ht="12.8" hidden="false" customHeight="false" outlineLevel="0" collapsed="false">
      <c r="A38" s="2" t="str">
        <f aca="false">IFERROR(INDEX(Contributors!$B$1:$B$61,SMALL(Contributors!$M$2:$M$61,ROW()-1)),"")</f>
        <v/>
      </c>
      <c r="B38" s="2" t="str">
        <f aca="false">IFERROR(INDEX(Contributors!$C$1:$C$61,SMALL(Contributors!$M$2:$M$61,ROW()-1)),"")</f>
        <v/>
      </c>
      <c r="C38" s="14" t="str">
        <f aca="false">IFERROR(INDEX(Contributors!$K$1:$K$61,SMALL(Contributors!$M$2:$M$61,ROW()-1)),"")</f>
        <v/>
      </c>
    </row>
    <row r="39" customFormat="false" ht="12.8" hidden="false" customHeight="false" outlineLevel="0" collapsed="false">
      <c r="A39" s="2" t="str">
        <f aca="false">IFERROR(INDEX(Contributors!$B$1:$B$61,SMALL(Contributors!$M$2:$M$61,ROW()-1)),"")</f>
        <v/>
      </c>
      <c r="B39" s="2" t="str">
        <f aca="false">IFERROR(INDEX(Contributors!$C$1:$C$61,SMALL(Contributors!$M$2:$M$61,ROW()-1)),"")</f>
        <v/>
      </c>
      <c r="C39" s="14" t="str">
        <f aca="false">IFERROR(INDEX(Contributors!$K$1:$K$61,SMALL(Contributors!$M$2:$M$61,ROW()-1)),"")</f>
        <v/>
      </c>
    </row>
    <row r="40" customFormat="false" ht="12.8" hidden="false" customHeight="false" outlineLevel="0" collapsed="false">
      <c r="A40" s="2" t="str">
        <f aca="false">IFERROR(INDEX(Contributors!$B$1:$B$61,SMALL(Contributors!$M$2:$M$61,ROW()-1)),"")</f>
        <v/>
      </c>
      <c r="B40" s="2" t="str">
        <f aca="false">IFERROR(INDEX(Contributors!$C$1:$C$61,SMALL(Contributors!$M$2:$M$61,ROW()-1)),"")</f>
        <v/>
      </c>
      <c r="C40" s="14" t="str">
        <f aca="false">IFERROR(INDEX(Contributors!$K$1:$K$61,SMALL(Contributors!$M$2:$M$61,ROW()-1)),"")</f>
        <v/>
      </c>
    </row>
    <row r="41" customFormat="false" ht="12.8" hidden="false" customHeight="false" outlineLevel="0" collapsed="false">
      <c r="A41" s="2" t="str">
        <f aca="false">IFERROR(INDEX(Contributors!$B$1:$B$61,SMALL(Contributors!$M$2:$M$61,ROW()-1)),"")</f>
        <v/>
      </c>
      <c r="B41" s="2" t="str">
        <f aca="false">IFERROR(INDEX(Contributors!$C$1:$C$61,SMALL(Contributors!$M$2:$M$61,ROW()-1)),"")</f>
        <v/>
      </c>
      <c r="C41" s="14" t="str">
        <f aca="false">IFERROR(INDEX(Contributors!$K$1:$K$61,SMALL(Contributors!$M$2:$M$61,ROW()-1)),"")</f>
        <v/>
      </c>
    </row>
    <row r="42" customFormat="false" ht="12.8" hidden="false" customHeight="false" outlineLevel="0" collapsed="false">
      <c r="A42" s="2" t="str">
        <f aca="false">IFERROR(INDEX(Contributors!$B$1:$B$61,SMALL(Contributors!$M$2:$M$61,ROW()-1)),"")</f>
        <v/>
      </c>
      <c r="B42" s="2" t="str">
        <f aca="false">IFERROR(INDEX(Contributors!$C$1:$C$61,SMALL(Contributors!$M$2:$M$61,ROW()-1)),"")</f>
        <v/>
      </c>
      <c r="C42" s="14" t="str">
        <f aca="false">IFERROR(INDEX(Contributors!$K$1:$K$61,SMALL(Contributors!$M$2:$M$61,ROW()-1)),"")</f>
        <v/>
      </c>
    </row>
    <row r="43" customFormat="false" ht="12.8" hidden="false" customHeight="false" outlineLevel="0" collapsed="false">
      <c r="A43" s="2" t="str">
        <f aca="false">IFERROR(INDEX(Contributors!$B$1:$B$61,SMALL(Contributors!$M$2:$M$61,ROW()-1)),"")</f>
        <v/>
      </c>
      <c r="B43" s="2" t="str">
        <f aca="false">IFERROR(INDEX(Contributors!$C$1:$C$61,SMALL(Contributors!$M$2:$M$61,ROW()-1)),"")</f>
        <v/>
      </c>
      <c r="C43" s="14" t="str">
        <f aca="false">IFERROR(INDEX(Contributors!$K$1:$K$61,SMALL(Contributors!$M$2:$M$61,ROW()-1)),"")</f>
        <v/>
      </c>
    </row>
    <row r="44" customFormat="false" ht="12.8" hidden="false" customHeight="false" outlineLevel="0" collapsed="false">
      <c r="A44" s="2" t="str">
        <f aca="false">IFERROR(INDEX(Contributors!$B$1:$B$61,SMALL(Contributors!$M$2:$M$61,ROW()-1)),"")</f>
        <v/>
      </c>
      <c r="B44" s="2" t="str">
        <f aca="false">IFERROR(INDEX(Contributors!$C$1:$C$61,SMALL(Contributors!$M$2:$M$61,ROW()-1)),"")</f>
        <v/>
      </c>
      <c r="C44" s="14" t="str">
        <f aca="false">IFERROR(INDEX(Contributors!$K$1:$K$61,SMALL(Contributors!$M$2:$M$61,ROW()-1)),"")</f>
        <v/>
      </c>
    </row>
    <row r="45" customFormat="false" ht="12.8" hidden="false" customHeight="false" outlineLevel="0" collapsed="false">
      <c r="A45" s="2" t="str">
        <f aca="false">IFERROR(INDEX(Contributors!$B$1:$B$61,SMALL(Contributors!$M$2:$M$61,ROW()-1)),"")</f>
        <v/>
      </c>
      <c r="B45" s="2" t="str">
        <f aca="false">IFERROR(INDEX(Contributors!$C$1:$C$61,SMALL(Contributors!$M$2:$M$61,ROW()-1)),"")</f>
        <v/>
      </c>
      <c r="C45" s="14" t="str">
        <f aca="false">IFERROR(INDEX(Contributors!$K$1:$K$61,SMALL(Contributors!$M$2:$M$61,ROW()-1)),"")</f>
        <v/>
      </c>
    </row>
    <row r="46" customFormat="false" ht="12.8" hidden="false" customHeight="false" outlineLevel="0" collapsed="false">
      <c r="A46" s="2" t="str">
        <f aca="false">IFERROR(INDEX(Contributors!$B$1:$B$61,SMALL(Contributors!$M$2:$M$61,ROW()-1)),"")</f>
        <v/>
      </c>
      <c r="B46" s="2" t="str">
        <f aca="false">IFERROR(INDEX(Contributors!$C$1:$C$61,SMALL(Contributors!$M$2:$M$61,ROW()-1)),"")</f>
        <v/>
      </c>
      <c r="C46" s="14" t="str">
        <f aca="false">IFERROR(INDEX(Contributors!$K$1:$K$61,SMALL(Contributors!$M$2:$M$61,ROW()-1)),"")</f>
        <v/>
      </c>
    </row>
    <row r="47" customFormat="false" ht="12.8" hidden="false" customHeight="false" outlineLevel="0" collapsed="false">
      <c r="A47" s="2" t="str">
        <f aca="false">IFERROR(INDEX(Contributors!$B$1:$B$61,SMALL(Contributors!$M$2:$M$61,ROW()-1)),"")</f>
        <v/>
      </c>
      <c r="B47" s="2" t="str">
        <f aca="false">IFERROR(INDEX(Contributors!$C$1:$C$61,SMALL(Contributors!$M$2:$M$61,ROW()-1)),"")</f>
        <v/>
      </c>
      <c r="C47" s="14" t="str">
        <f aca="false">IFERROR(INDEX(Contributors!$K$1:$K$61,SMALL(Contributors!$M$2:$M$61,ROW()-1)),"")</f>
        <v/>
      </c>
    </row>
    <row r="48" customFormat="false" ht="12.8" hidden="false" customHeight="false" outlineLevel="0" collapsed="false">
      <c r="A48" s="2" t="str">
        <f aca="false">IFERROR(INDEX(Contributors!$B$1:$B$61,SMALL(Contributors!$M$2:$M$61,ROW()-1)),"")</f>
        <v/>
      </c>
      <c r="B48" s="2" t="str">
        <f aca="false">IFERROR(INDEX(Contributors!$C$1:$C$61,SMALL(Contributors!$M$2:$M$61,ROW()-1)),"")</f>
        <v/>
      </c>
      <c r="C48" s="14" t="str">
        <f aca="false">IFERROR(INDEX(Contributors!$K$1:$K$61,SMALL(Contributors!$M$2:$M$61,ROW()-1)),"")</f>
        <v/>
      </c>
    </row>
    <row r="49" customFormat="false" ht="12.8" hidden="false" customHeight="false" outlineLevel="0" collapsed="false">
      <c r="A49" s="2" t="str">
        <f aca="false">IFERROR(INDEX(Contributors!$B$1:$B$61,SMALL(Contributors!$M$2:$M$61,ROW()-1)),"")</f>
        <v/>
      </c>
      <c r="B49" s="2" t="str">
        <f aca="false">IFERROR(INDEX(Contributors!$C$1:$C$61,SMALL(Contributors!$M$2:$M$61,ROW()-1)),"")</f>
        <v/>
      </c>
      <c r="C49" s="14" t="str">
        <f aca="false">IFERROR(INDEX(Contributors!$K$1:$K$61,SMALL(Contributors!$M$2:$M$61,ROW()-1)),"")</f>
        <v/>
      </c>
    </row>
    <row r="50" customFormat="false" ht="12.8" hidden="false" customHeight="false" outlineLevel="0" collapsed="false">
      <c r="A50" s="2" t="str">
        <f aca="false">IFERROR(INDEX(Contributors!$B$1:$B$61,SMALL(Contributors!$M$2:$M$61,ROW()-1)),"")</f>
        <v/>
      </c>
      <c r="B50" s="2" t="str">
        <f aca="false">IFERROR(INDEX(Contributors!$C$1:$C$61,SMALL(Contributors!$M$2:$M$61,ROW()-1)),"")</f>
        <v/>
      </c>
      <c r="C50" s="14" t="str">
        <f aca="false">IFERROR(INDEX(Contributors!$K$1:$K$61,SMALL(Contributors!$M$2:$M$61,ROW()-1)),"")</f>
        <v/>
      </c>
    </row>
    <row r="51" customFormat="false" ht="12.8" hidden="false" customHeight="false" outlineLevel="0" collapsed="false">
      <c r="A51" s="2" t="str">
        <f aca="false">IFERROR(INDEX(Contributors!$B$1:$B$61,SMALL(Contributors!$M$2:$M$61,ROW()-1)),"")</f>
        <v/>
      </c>
      <c r="B51" s="2" t="str">
        <f aca="false">IFERROR(INDEX(Contributors!$C$1:$C$61,SMALL(Contributors!$M$2:$M$61,ROW()-1)),"")</f>
        <v/>
      </c>
      <c r="C51" s="14" t="str">
        <f aca="false">IFERROR(INDEX(Contributors!$K$1:$K$61,SMALL(Contributors!$M$2:$M$61,ROW()-1)),"")</f>
        <v/>
      </c>
    </row>
    <row r="52" customFormat="false" ht="12.8" hidden="false" customHeight="false" outlineLevel="0" collapsed="false">
      <c r="A52" s="2" t="str">
        <f aca="false">IFERROR(INDEX(Contributors!$B$1:$B$61,SMALL(Contributors!$M$2:$M$61,ROW()-1)),"")</f>
        <v/>
      </c>
      <c r="B52" s="2" t="str">
        <f aca="false">IFERROR(INDEX(Contributors!$C$1:$C$61,SMALL(Contributors!$M$2:$M$61,ROW()-1)),"")</f>
        <v/>
      </c>
      <c r="C52" s="14" t="str">
        <f aca="false">IFERROR(INDEX(Contributors!$K$1:$K$61,SMALL(Contributors!$M$2:$M$61,ROW()-1)),"")</f>
        <v/>
      </c>
    </row>
    <row r="53" customFormat="false" ht="12.8" hidden="false" customHeight="false" outlineLevel="0" collapsed="false">
      <c r="A53" s="2" t="str">
        <f aca="false">IFERROR(INDEX(Contributors!$B$1:$B$61,SMALL(Contributors!$M$2:$M$61,ROW()-1)),"")</f>
        <v/>
      </c>
      <c r="B53" s="2" t="str">
        <f aca="false">IFERROR(INDEX(Contributors!$C$1:$C$61,SMALL(Contributors!$M$2:$M$61,ROW()-1)),"")</f>
        <v/>
      </c>
      <c r="C53" s="14" t="str">
        <f aca="false">IFERROR(INDEX(Contributors!$K$1:$K$61,SMALL(Contributors!$M$2:$M$61,ROW()-1)),"")</f>
        <v/>
      </c>
    </row>
    <row r="54" customFormat="false" ht="12.8" hidden="false" customHeight="false" outlineLevel="0" collapsed="false">
      <c r="A54" s="2" t="str">
        <f aca="false">IFERROR(INDEX(Contributors!$B$1:$B$61,SMALL(Contributors!$M$2:$M$61,ROW()-1)),"")</f>
        <v/>
      </c>
      <c r="B54" s="2" t="str">
        <f aca="false">IFERROR(INDEX(Contributors!$C$1:$C$61,SMALL(Contributors!$M$2:$M$61,ROW()-1)),"")</f>
        <v/>
      </c>
      <c r="C54" s="14" t="str">
        <f aca="false">IFERROR(INDEX(Contributors!$K$1:$K$61,SMALL(Contributors!$M$2:$M$61,ROW()-1)),"")</f>
        <v/>
      </c>
    </row>
    <row r="55" customFormat="false" ht="12.8" hidden="false" customHeight="false" outlineLevel="0" collapsed="false">
      <c r="A55" s="2" t="str">
        <f aca="false">IFERROR(INDEX(Contributors!$B$1:$B$61,SMALL(Contributors!$M$2:$M$61,ROW()-1)),"")</f>
        <v/>
      </c>
      <c r="B55" s="2" t="str">
        <f aca="false">IFERROR(INDEX(Contributors!$C$1:$C$61,SMALL(Contributors!$M$2:$M$61,ROW()-1)),"")</f>
        <v/>
      </c>
      <c r="C55" s="14" t="str">
        <f aca="false">IFERROR(INDEX(Contributors!$K$1:$K$61,SMALL(Contributors!$M$2:$M$61,ROW()-1)),"")</f>
        <v/>
      </c>
    </row>
    <row r="56" customFormat="false" ht="12.8" hidden="false" customHeight="false" outlineLevel="0" collapsed="false">
      <c r="A56" s="2" t="str">
        <f aca="false">IFERROR(INDEX(Contributors!$B$1:$B$61,SMALL(Contributors!$M$2:$M$61,ROW()-1)),"")</f>
        <v/>
      </c>
      <c r="B56" s="2" t="str">
        <f aca="false">IFERROR(INDEX(Contributors!$C$1:$C$61,SMALL(Contributors!$M$2:$M$61,ROW()-1)),"")</f>
        <v/>
      </c>
      <c r="C56" s="14" t="str">
        <f aca="false">IFERROR(INDEX(Contributors!$K$1:$K$61,SMALL(Contributors!$M$2:$M$61,ROW()-1)),"")</f>
        <v/>
      </c>
    </row>
    <row r="57" customFormat="false" ht="12.8" hidden="false" customHeight="false" outlineLevel="0" collapsed="false">
      <c r="A57" s="2" t="str">
        <f aca="false">IFERROR(INDEX(Contributors!$B$1:$B$61,SMALL(Contributors!$M$2:$M$61,ROW()-1)),"")</f>
        <v/>
      </c>
      <c r="B57" s="2" t="str">
        <f aca="false">IFERROR(INDEX(Contributors!$C$1:$C$61,SMALL(Contributors!$M$2:$M$61,ROW()-1)),"")</f>
        <v/>
      </c>
      <c r="C57" s="14" t="str">
        <f aca="false">IFERROR(INDEX(Contributors!$K$1:$K$61,SMALL(Contributors!$M$2:$M$61,ROW()-1)),"")</f>
        <v/>
      </c>
    </row>
    <row r="58" customFormat="false" ht="12.8" hidden="false" customHeight="false" outlineLevel="0" collapsed="false">
      <c r="A58" s="2" t="str">
        <f aca="false">IFERROR(INDEX(Contributors!$B$1:$B$61,SMALL(Contributors!$M$2:$M$61,ROW()-1)),"")</f>
        <v/>
      </c>
      <c r="B58" s="2" t="str">
        <f aca="false">IFERROR(INDEX(Contributors!$C$1:$C$61,SMALL(Contributors!$M$2:$M$61,ROW()-1)),"")</f>
        <v/>
      </c>
      <c r="C58" s="14" t="str">
        <f aca="false">IFERROR(INDEX(Contributors!$K$1:$K$61,SMALL(Contributors!$M$2:$M$61,ROW()-1)),"")</f>
        <v/>
      </c>
    </row>
    <row r="59" customFormat="false" ht="12.8" hidden="false" customHeight="false" outlineLevel="0" collapsed="false">
      <c r="A59" s="2" t="str">
        <f aca="false">IFERROR(INDEX(Contributors!$B$1:$B$61,SMALL(Contributors!$M$2:$M$61,ROW()-1)),"")</f>
        <v/>
      </c>
      <c r="B59" s="2" t="str">
        <f aca="false">IFERROR(INDEX(Contributors!$C$1:$C$61,SMALL(Contributors!$M$2:$M$61,ROW()-1)),"")</f>
        <v/>
      </c>
      <c r="C59" s="14" t="str">
        <f aca="false">IFERROR(INDEX(Contributors!$K$1:$K$61,SMALL(Contributors!$M$2:$M$61,ROW()-1)),"")</f>
        <v/>
      </c>
    </row>
    <row r="60" customFormat="false" ht="12.8" hidden="false" customHeight="false" outlineLevel="0" collapsed="false">
      <c r="A60" s="2" t="str">
        <f aca="false">IFERROR(INDEX(Contributors!$B$1:$B$61,SMALL(Contributors!$M$2:$M$61,ROW()-1)),"")</f>
        <v/>
      </c>
      <c r="B60" s="2" t="str">
        <f aca="false">IFERROR(INDEX(Contributors!$C$1:$C$61,SMALL(Contributors!$M$2:$M$61,ROW()-1)),"")</f>
        <v/>
      </c>
      <c r="C60" s="14" t="str">
        <f aca="false">IFERROR(INDEX(Contributors!$K$1:$K$61,SMALL(Contributors!$M$2:$M$61,ROW()-1)),"")</f>
        <v/>
      </c>
    </row>
    <row r="61" customFormat="false" ht="12.8" hidden="false" customHeight="false" outlineLevel="0" collapsed="false">
      <c r="A61" s="2" t="str">
        <f aca="false">IFERROR(INDEX(Contributors!$B$1:$B$61,SMALL(Contributors!$M$2:$M$61,ROW()-1)),"")</f>
        <v/>
      </c>
      <c r="B61" s="2" t="str">
        <f aca="false">IFERROR(INDEX(Contributors!$C$1:$C$61,SMALL(Contributors!$M$2:$M$61,ROW()-1)),"")</f>
        <v/>
      </c>
      <c r="C61" s="14" t="str">
        <f aca="false">IFERROR(INDEX(Contributors!$K$1:$K$61,SMALL(Contributors!$M$2:$M$61,ROW()-1)),"")</f>
        <v/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4.73"/>
    <col collapsed="false" customWidth="true" hidden="false" outlineLevel="0" max="2" min="2" style="0" width="22.98"/>
  </cols>
  <sheetData>
    <row r="1" customFormat="false" ht="19.85" hidden="false" customHeight="true" outlineLevel="0" collapsed="false">
      <c r="A1" s="11" t="s">
        <v>36</v>
      </c>
    </row>
    <row r="2" customFormat="false" ht="12.8" hidden="false" customHeight="false" outlineLevel="0" collapsed="false">
      <c r="A2" s="12" t="s">
        <v>37</v>
      </c>
      <c r="B2" s="4" t="n">
        <f aca="false">SUM(Contributors!E2:E61)</f>
        <v>1000000</v>
      </c>
    </row>
    <row r="3" customFormat="false" ht="12.8" hidden="false" customHeight="false" outlineLevel="0" collapsed="false">
      <c r="A3" s="12" t="s">
        <v>38</v>
      </c>
      <c r="B3" s="4" t="n">
        <f aca="false">SUM(Contributors!F2:F61)</f>
        <v>410000</v>
      </c>
    </row>
    <row r="4" customFormat="false" ht="12.8" hidden="false" customHeight="false" outlineLevel="0" collapsed="false">
      <c r="A4" s="12" t="s">
        <v>39</v>
      </c>
      <c r="B4" s="4" t="n">
        <f aca="false">B2-B3</f>
        <v>590000</v>
      </c>
    </row>
    <row r="5" customFormat="false" ht="12.8" hidden="false" customHeight="false" outlineLevel="0" collapsed="false">
      <c r="A5" s="12" t="s">
        <v>40</v>
      </c>
      <c r="B5" s="6" t="n">
        <f aca="false">IF(B2=0,"",B3/B2)</f>
        <v>0.41</v>
      </c>
    </row>
    <row r="7" customFormat="false" ht="12.8" hidden="false" customHeight="false" outlineLevel="0" collapsed="false">
      <c r="A7" s="12" t="s">
        <v>41</v>
      </c>
      <c r="B7" s="14" t="n">
        <f aca="false">COUNTA(Contributors!B2:B61)</f>
        <v>3</v>
      </c>
    </row>
    <row r="8" customFormat="false" ht="12.8" hidden="false" customHeight="false" outlineLevel="0" collapsed="false">
      <c r="A8" s="12" t="s">
        <v>42</v>
      </c>
      <c r="B8" s="14" t="n">
        <f aca="false">COUNTIF(Contributors!I2:I61,"Complete")</f>
        <v>1</v>
      </c>
    </row>
    <row r="9" customFormat="false" ht="12.8" hidden="false" customHeight="false" outlineLevel="0" collapsed="false">
      <c r="A9" s="12" t="s">
        <v>43</v>
      </c>
      <c r="B9" s="14" t="n">
        <f aca="false">COUNTIF(Contributors!I2:I61,"Partial")</f>
        <v>2</v>
      </c>
    </row>
    <row r="10" customFormat="false" ht="12.8" hidden="false" customHeight="false" outlineLevel="0" collapsed="false">
      <c r="A10" s="12" t="s">
        <v>44</v>
      </c>
      <c r="B10" s="14" t="n">
        <f aca="false">COUNTIF(Contributors!I2:I61,"Not started")</f>
        <v>0</v>
      </c>
    </row>
    <row r="12" customFormat="false" ht="12.8" hidden="false" customHeight="false" outlineLevel="0" collapsed="false">
      <c r="A12" s="12" t="s">
        <v>45</v>
      </c>
      <c r="B12" s="14" t="n">
        <f aca="false">SUM(Contributors!K2:K61)</f>
        <v>3</v>
      </c>
    </row>
    <row r="14" customFormat="false" ht="12.8" hidden="false" customHeight="false" outlineLevel="0" collapsed="false">
      <c r="A14" s="12" t="s">
        <v>46</v>
      </c>
    </row>
    <row r="15" customFormat="false" ht="12.8" hidden="false" customHeight="false" outlineLevel="0" collapsed="false">
      <c r="A15" s="2" t="s">
        <v>47</v>
      </c>
    </row>
    <row r="16" customFormat="false" ht="12.8" hidden="false" customHeight="false" outlineLevel="0" collapsed="false">
      <c r="A16" s="2" t="s">
        <v>48</v>
      </c>
    </row>
    <row r="17" customFormat="false" ht="12.8" hidden="false" customHeight="false" outlineLevel="0" collapsed="false">
      <c r="A17" s="2" t="s">
        <v>49</v>
      </c>
    </row>
    <row r="18" customFormat="false" ht="12.8" hidden="false" customHeight="false" outlineLevel="0" collapsed="false">
      <c r="A18" s="2" t="s">
        <v>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